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mnp.ca\shares\AB\BCMB\DCA\2025 DCA\HCR 2025\11. Volume Forecast Update\"/>
    </mc:Choice>
  </mc:AlternateContent>
  <xr:revisionPtr revIDLastSave="0" documentId="13_ncr:1_{9AE2FCA8-F84D-45EF-AB53-6AC2657C4DEA}" xr6:coauthVersionLast="47" xr6:coauthVersionMax="47" xr10:uidLastSave="{00000000-0000-0000-0000-000000000000}"/>
  <bookViews>
    <workbookView xWindow="28680" yWindow="-120" windowWidth="29040" windowHeight="15720" activeTab="2" xr2:uid="{90208FB6-58CA-45A2-B1B2-EAEEE18596FA}"/>
  </bookViews>
  <sheets>
    <sheet name="Data" sheetId="1" r:id="rId1"/>
    <sheet name="Chart" sheetId="2" r:id="rId2"/>
    <sheet name="Target Year Forecas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93" i="1" l="1"/>
  <c r="X293" i="1"/>
  <c r="AB298" i="1"/>
  <c r="AB297" i="1"/>
  <c r="AB296" i="1"/>
  <c r="AB295" i="1"/>
  <c r="AB294" i="1"/>
  <c r="AB301" i="1"/>
  <c r="AB300" i="1"/>
  <c r="AB299" i="1"/>
  <c r="AA301" i="1"/>
  <c r="AA298" i="1"/>
  <c r="AA297" i="1"/>
  <c r="AA295" i="1"/>
  <c r="AA300" i="1"/>
  <c r="AA299" i="1"/>
  <c r="AA296" i="1"/>
  <c r="AA294" i="1"/>
  <c r="Y300" i="1"/>
  <c r="Y299" i="1"/>
  <c r="Y296" i="1"/>
  <c r="Y295" i="1"/>
  <c r="Y301" i="1"/>
  <c r="Y298" i="1"/>
  <c r="Y297" i="1"/>
  <c r="Y294" i="1"/>
  <c r="X295" i="1"/>
  <c r="X297" i="1"/>
  <c r="X294" i="1"/>
  <c r="X298" i="1"/>
  <c r="X300" i="1"/>
  <c r="X301" i="1"/>
  <c r="X299" i="1"/>
  <c r="X296" i="1"/>
  <c r="V301" i="1"/>
  <c r="V300" i="1"/>
  <c r="V299" i="1"/>
  <c r="V298" i="1"/>
  <c r="V297" i="1"/>
  <c r="V296" i="1"/>
  <c r="V295" i="1"/>
  <c r="V294" i="1"/>
  <c r="U294" i="1"/>
  <c r="U298" i="1"/>
  <c r="U296" i="1"/>
  <c r="U300" i="1"/>
  <c r="U301" i="1"/>
  <c r="U299" i="1"/>
  <c r="U297" i="1"/>
  <c r="U295" i="1"/>
  <c r="S294" i="1"/>
  <c r="S297" i="1"/>
  <c r="S296" i="1"/>
  <c r="S300" i="1"/>
  <c r="S298" i="1"/>
  <c r="S295" i="1"/>
  <c r="S301" i="1"/>
  <c r="S299" i="1"/>
  <c r="T294" i="1"/>
  <c r="T297" i="1"/>
  <c r="T301" i="1"/>
  <c r="T298" i="1"/>
  <c r="T295" i="1"/>
  <c r="T300" i="1"/>
  <c r="T299" i="1"/>
  <c r="T296" i="1"/>
  <c r="R301" i="1"/>
  <c r="R300" i="1"/>
  <c r="R299" i="1"/>
  <c r="R297" i="1"/>
  <c r="R296" i="1"/>
  <c r="R295" i="1"/>
  <c r="R294" i="1"/>
  <c r="R298" i="1"/>
  <c r="Q300" i="1"/>
  <c r="Q299" i="1"/>
  <c r="Q296" i="1"/>
  <c r="Q294" i="1"/>
  <c r="Q301" i="1"/>
  <c r="Q298" i="1"/>
  <c r="Q297" i="1"/>
  <c r="Q295" i="1"/>
  <c r="M294" i="1"/>
  <c r="M298" i="1"/>
  <c r="M296" i="1"/>
  <c r="M301" i="1"/>
  <c r="M300" i="1"/>
  <c r="M299" i="1"/>
  <c r="M297" i="1"/>
  <c r="M295" i="1"/>
  <c r="K301" i="1"/>
  <c r="K300" i="1"/>
  <c r="K299" i="1"/>
  <c r="K298" i="1"/>
  <c r="K297" i="1"/>
  <c r="K296" i="1"/>
  <c r="K295" i="1"/>
  <c r="K294" i="1"/>
  <c r="L294" i="1"/>
  <c r="L297" i="1"/>
  <c r="L301" i="1"/>
  <c r="L298" i="1"/>
  <c r="L295" i="1"/>
  <c r="L300" i="1"/>
  <c r="L299" i="1"/>
  <c r="L296" i="1"/>
  <c r="J301" i="1"/>
  <c r="J300" i="1"/>
  <c r="J299" i="1"/>
  <c r="J297" i="1"/>
  <c r="J296" i="1"/>
  <c r="J295" i="1"/>
  <c r="J294" i="1"/>
  <c r="J298" i="1"/>
  <c r="I301" i="1"/>
  <c r="I299" i="1"/>
  <c r="I298" i="1"/>
  <c r="I297" i="1"/>
  <c r="I296" i="1"/>
  <c r="I295" i="1"/>
  <c r="I294" i="1"/>
  <c r="I300" i="1"/>
  <c r="H297" i="1"/>
  <c r="H298" i="1"/>
  <c r="H296" i="1"/>
  <c r="H299" i="1"/>
  <c r="H295" i="1"/>
  <c r="H300" i="1"/>
  <c r="H301" i="1"/>
  <c r="H294" i="1"/>
  <c r="F299" i="1"/>
  <c r="F296" i="1"/>
  <c r="F298" i="1"/>
  <c r="F300" i="1"/>
  <c r="F301" i="1"/>
  <c r="F294" i="1"/>
  <c r="F295" i="1"/>
  <c r="F297" i="1"/>
  <c r="D296" i="1"/>
  <c r="D300" i="1"/>
  <c r="E297" i="1"/>
  <c r="D294" i="1"/>
  <c r="E294" i="1"/>
  <c r="D295" i="1"/>
  <c r="E299" i="1"/>
  <c r="E296" i="1"/>
  <c r="E300" i="1"/>
  <c r="D301" i="1"/>
  <c r="E301" i="1"/>
  <c r="C298" i="1"/>
  <c r="D298" i="1"/>
  <c r="C295" i="1"/>
  <c r="D299" i="1"/>
  <c r="C296" i="1"/>
  <c r="C297" i="1"/>
  <c r="C301" i="1"/>
  <c r="D297" i="1"/>
  <c r="C294" i="1"/>
  <c r="E298" i="1"/>
  <c r="C299" i="1"/>
  <c r="E295" i="1"/>
  <c r="C300" i="1"/>
  <c r="B296" i="1"/>
  <c r="B299" i="1"/>
  <c r="B297" i="1"/>
  <c r="B300" i="1"/>
  <c r="B301" i="1"/>
  <c r="B295" i="1"/>
  <c r="B298" i="1"/>
  <c r="B294" i="1"/>
  <c r="H293" i="1" l="1"/>
  <c r="AD11" i="1" l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10" i="1"/>
  <c r="AC313" i="1"/>
  <c r="AC314" i="1" s="1"/>
  <c r="AB313" i="1"/>
  <c r="AB314" i="1" s="1"/>
  <c r="U313" i="1"/>
  <c r="U314" i="1" s="1"/>
  <c r="T313" i="1"/>
  <c r="T314" i="1" s="1"/>
  <c r="S313" i="1"/>
  <c r="S314" i="1" s="1"/>
  <c r="R313" i="1"/>
  <c r="R314" i="1" s="1"/>
  <c r="Q313" i="1"/>
  <c r="Q314" i="1" s="1"/>
  <c r="O313" i="1"/>
  <c r="O314" i="1" s="1"/>
  <c r="M313" i="1"/>
  <c r="M314" i="1" s="1"/>
  <c r="L313" i="1"/>
  <c r="L314" i="1" s="1"/>
  <c r="K313" i="1"/>
  <c r="K314" i="1" s="1"/>
  <c r="J313" i="1"/>
  <c r="J314" i="1" s="1"/>
  <c r="I313" i="1"/>
  <c r="I314" i="1" s="1"/>
  <c r="E313" i="1"/>
  <c r="E314" i="1" s="1"/>
  <c r="D313" i="1"/>
  <c r="D314" i="1" s="1"/>
  <c r="C313" i="1"/>
  <c r="C314" i="1" s="1"/>
  <c r="B313" i="1"/>
  <c r="B314" i="1" s="1"/>
  <c r="Z294" i="1"/>
  <c r="Z295" i="1"/>
  <c r="Z297" i="1"/>
  <c r="Z298" i="1"/>
  <c r="Z299" i="1"/>
  <c r="Z300" i="1"/>
  <c r="Z301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154" i="1"/>
  <c r="W294" i="1"/>
  <c r="W295" i="1"/>
  <c r="W297" i="1"/>
  <c r="W298" i="1"/>
  <c r="W299" i="1"/>
  <c r="W300" i="1"/>
  <c r="W301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2" i="1"/>
  <c r="X283" i="1"/>
  <c r="X284" i="1"/>
  <c r="X285" i="1"/>
  <c r="X287" i="1"/>
  <c r="X288" i="1"/>
  <c r="X289" i="1"/>
  <c r="X290" i="1"/>
  <c r="X291" i="1"/>
  <c r="X292" i="1"/>
  <c r="X154" i="1"/>
  <c r="O294" i="1"/>
  <c r="O295" i="1"/>
  <c r="O297" i="1"/>
  <c r="O298" i="1"/>
  <c r="O299" i="1"/>
  <c r="O300" i="1"/>
  <c r="O301" i="1"/>
  <c r="O293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154" i="1"/>
  <c r="AC311" i="1"/>
  <c r="AC312" i="1" s="1"/>
  <c r="AB311" i="1"/>
  <c r="AB312" i="1" s="1"/>
  <c r="Z311" i="1"/>
  <c r="Z312" i="1" s="1"/>
  <c r="W311" i="1"/>
  <c r="W312" i="1" s="1"/>
  <c r="U311" i="1"/>
  <c r="U312" i="1" s="1"/>
  <c r="T311" i="1"/>
  <c r="T312" i="1" s="1"/>
  <c r="S311" i="1"/>
  <c r="S312" i="1" s="1"/>
  <c r="R311" i="1"/>
  <c r="R312" i="1" s="1"/>
  <c r="Q311" i="1"/>
  <c r="Q312" i="1" s="1"/>
  <c r="O311" i="1"/>
  <c r="O312" i="1" s="1"/>
  <c r="M311" i="1"/>
  <c r="M312" i="1" s="1"/>
  <c r="L311" i="1"/>
  <c r="L312" i="1" s="1"/>
  <c r="K311" i="1"/>
  <c r="K312" i="1" s="1"/>
  <c r="J311" i="1"/>
  <c r="J312" i="1" s="1"/>
  <c r="I311" i="1"/>
  <c r="I312" i="1" s="1"/>
  <c r="G311" i="1"/>
  <c r="G312" i="1" s="1"/>
  <c r="E311" i="1"/>
  <c r="E312" i="1" s="1"/>
  <c r="D311" i="1"/>
  <c r="D312" i="1" s="1"/>
  <c r="C311" i="1"/>
  <c r="C312" i="1" s="1"/>
  <c r="B311" i="1"/>
  <c r="AC307" i="1"/>
  <c r="AC306" i="1"/>
  <c r="AB306" i="1"/>
  <c r="Z306" i="1"/>
  <c r="W306" i="1"/>
  <c r="U306" i="1"/>
  <c r="T306" i="1"/>
  <c r="S306" i="1"/>
  <c r="R306" i="1"/>
  <c r="Q306" i="1"/>
  <c r="O306" i="1"/>
  <c r="M306" i="1"/>
  <c r="L306" i="1"/>
  <c r="K306" i="1"/>
  <c r="J306" i="1"/>
  <c r="I306" i="1"/>
  <c r="G306" i="1"/>
  <c r="E306" i="1"/>
  <c r="D306" i="1"/>
  <c r="C306" i="1"/>
  <c r="B306" i="1"/>
  <c r="P296" i="1"/>
  <c r="N296" i="1"/>
  <c r="P293" i="1"/>
  <c r="P299" i="1"/>
  <c r="P294" i="1"/>
  <c r="P300" i="1"/>
  <c r="P297" i="1"/>
  <c r="P295" i="1"/>
  <c r="P301" i="1"/>
  <c r="P298" i="1"/>
  <c r="N294" i="1"/>
  <c r="N300" i="1"/>
  <c r="N298" i="1"/>
  <c r="N301" i="1"/>
  <c r="N299" i="1"/>
  <c r="N293" i="1"/>
  <c r="N295" i="1"/>
  <c r="N297" i="1"/>
  <c r="G300" i="1" l="1"/>
  <c r="AD300" i="1" s="1"/>
  <c r="G301" i="1"/>
  <c r="AD301" i="1" s="1"/>
  <c r="G294" i="1"/>
  <c r="AD294" i="1" s="1"/>
  <c r="G297" i="1"/>
  <c r="AD297" i="1" s="1"/>
  <c r="G299" i="1"/>
  <c r="AD299" i="1" s="1"/>
  <c r="G295" i="1"/>
  <c r="AD295" i="1" s="1"/>
  <c r="G298" i="1"/>
  <c r="AD298" i="1" s="1"/>
  <c r="Z296" i="1"/>
  <c r="Z313" i="1" s="1"/>
  <c r="Z314" i="1" s="1"/>
  <c r="W296" i="1"/>
  <c r="W313" i="1" s="1"/>
  <c r="W314" i="1" s="1"/>
  <c r="W302" i="1"/>
  <c r="O296" i="1"/>
  <c r="G296" i="1"/>
  <c r="O307" i="1"/>
  <c r="AB307" i="1"/>
  <c r="E307" i="1"/>
  <c r="R307" i="1"/>
  <c r="L307" i="1"/>
  <c r="S307" i="1"/>
  <c r="C307" i="1"/>
  <c r="K307" i="1"/>
  <c r="B307" i="1"/>
  <c r="B302" i="1"/>
  <c r="AB302" i="1"/>
  <c r="S302" i="1"/>
  <c r="R302" i="1"/>
  <c r="K302" i="1"/>
  <c r="L302" i="1"/>
  <c r="E302" i="1"/>
  <c r="C302" i="1"/>
  <c r="F4" i="2"/>
  <c r="F6" i="2"/>
  <c r="Z302" i="1" l="1"/>
  <c r="AD296" i="1"/>
  <c r="AD293" i="1"/>
  <c r="G313" i="1"/>
  <c r="G314" i="1" s="1"/>
  <c r="G302" i="1"/>
  <c r="G307" i="1"/>
  <c r="Z307" i="1"/>
  <c r="Z308" i="1" s="1"/>
  <c r="Z309" i="1" s="1"/>
  <c r="W307" i="1"/>
  <c r="W308" i="1" s="1"/>
  <c r="W309" i="1" s="1"/>
  <c r="O302" i="1"/>
  <c r="AB308" i="1"/>
  <c r="AB309" i="1" s="1"/>
  <c r="G308" i="1"/>
  <c r="G309" i="1" s="1"/>
  <c r="O308" i="1"/>
  <c r="O309" i="1" s="1"/>
  <c r="S308" i="1"/>
  <c r="S309" i="1" s="1"/>
  <c r="K308" i="1"/>
  <c r="K309" i="1" s="1"/>
  <c r="R308" i="1"/>
  <c r="R309" i="1" s="1"/>
  <c r="C308" i="1"/>
  <c r="C309" i="1" s="1"/>
  <c r="L308" i="1"/>
  <c r="L309" i="1" s="1"/>
  <c r="E308" i="1"/>
  <c r="E309" i="1" s="1"/>
  <c r="AC308" i="1"/>
  <c r="AC309" i="1" s="1"/>
  <c r="E6" i="2" l="1"/>
  <c r="D7" i="2"/>
  <c r="D8" i="2"/>
  <c r="D9" i="2"/>
  <c r="D10" i="2"/>
  <c r="D11" i="2"/>
  <c r="D12" i="2"/>
  <c r="D13" i="2"/>
  <c r="D14" i="2"/>
  <c r="D15" i="2"/>
  <c r="E5" i="2"/>
  <c r="E4" i="2" l="1"/>
  <c r="B312" i="1"/>
  <c r="C5" i="3" l="1"/>
  <c r="C3" i="3"/>
  <c r="C15" i="2"/>
  <c r="D4" i="2"/>
  <c r="D5" i="2"/>
  <c r="D6" i="2"/>
  <c r="D18" i="2" l="1"/>
  <c r="C7" i="2"/>
  <c r="B7" i="2" l="1"/>
  <c r="B8" i="2"/>
  <c r="B9" i="2"/>
  <c r="B10" i="2"/>
  <c r="B11" i="2"/>
  <c r="B12" i="2"/>
  <c r="B13" i="2"/>
  <c r="B14" i="2"/>
  <c r="B15" i="2"/>
  <c r="C4" i="2"/>
  <c r="C5" i="2"/>
  <c r="C6" i="2"/>
  <c r="C18" i="2" l="1"/>
  <c r="B19" i="2"/>
  <c r="C26" i="3"/>
  <c r="C20" i="3"/>
  <c r="C25" i="3"/>
  <c r="C16" i="3" l="1"/>
  <c r="C9" i="3"/>
  <c r="C12" i="3"/>
  <c r="C10" i="3"/>
  <c r="C17" i="3"/>
  <c r="C6" i="3"/>
  <c r="B4" i="2"/>
  <c r="B5" i="2"/>
  <c r="B6" i="2"/>
  <c r="B20" i="2" l="1"/>
  <c r="B18" i="2"/>
  <c r="U302" i="1" l="1"/>
  <c r="C19" i="3" s="1"/>
  <c r="U307" i="1"/>
  <c r="U308" i="1" s="1"/>
  <c r="U309" i="1" s="1"/>
  <c r="M302" i="1" l="1"/>
  <c r="C11" i="3" s="1"/>
  <c r="M307" i="1"/>
  <c r="M308" i="1" s="1"/>
  <c r="M309" i="1" s="1"/>
  <c r="T302" i="1"/>
  <c r="T307" i="1"/>
  <c r="T308" i="1" s="1"/>
  <c r="T309" i="1" s="1"/>
  <c r="C18" i="3"/>
  <c r="F12" i="2" l="1"/>
  <c r="F10" i="2"/>
  <c r="F15" i="2"/>
  <c r="F11" i="2"/>
  <c r="F14" i="2"/>
  <c r="F8" i="2"/>
  <c r="F13" i="2"/>
  <c r="D302" i="1" l="1"/>
  <c r="F7" i="2"/>
  <c r="D307" i="1"/>
  <c r="D308" i="1" s="1"/>
  <c r="D309" i="1" s="1"/>
  <c r="F9" i="2"/>
  <c r="F19" i="2" s="1"/>
  <c r="I302" i="1" l="1"/>
  <c r="C7" i="3" s="1"/>
  <c r="I307" i="1"/>
  <c r="I308" i="1" s="1"/>
  <c r="I309" i="1" s="1"/>
  <c r="J307" i="1" l="1"/>
  <c r="J308" i="1" s="1"/>
  <c r="J309" i="1" s="1"/>
  <c r="J302" i="1"/>
  <c r="C8" i="3" s="1"/>
  <c r="C14" i="2"/>
  <c r="C12" i="2"/>
  <c r="C9" i="2"/>
  <c r="C13" i="2"/>
  <c r="C10" i="2"/>
  <c r="C11" i="2"/>
  <c r="Q307" i="1" l="1"/>
  <c r="Q308" i="1" s="1"/>
  <c r="Q309" i="1" s="1"/>
  <c r="Q302" i="1"/>
  <c r="C13" i="3" s="1"/>
  <c r="C8" i="2"/>
  <c r="D20" i="2" l="1"/>
  <c r="D19" i="2"/>
  <c r="C19" i="2"/>
  <c r="C20" i="2"/>
  <c r="D21" i="2" l="1"/>
  <c r="C21" i="2"/>
  <c r="E7" i="2" l="1"/>
  <c r="E18" i="2" s="1"/>
  <c r="C2" i="3" l="1"/>
  <c r="B308" i="1"/>
  <c r="B309" i="1" s="1"/>
  <c r="E10" i="2" l="1"/>
  <c r="E15" i="2" l="1"/>
  <c r="E9" i="2" l="1"/>
  <c r="E13" i="2" l="1"/>
  <c r="E11" i="2" l="1"/>
  <c r="E12" i="2" l="1"/>
  <c r="E14" i="2" l="1"/>
  <c r="C4" i="3" l="1"/>
  <c r="E8" i="2" l="1"/>
  <c r="E20" i="2" s="1"/>
  <c r="J3" i="1"/>
  <c r="AD306" i="1"/>
  <c r="C28" i="3"/>
  <c r="E19" i="2" l="1"/>
  <c r="E21" i="2"/>
  <c r="AC302" i="1" l="1"/>
  <c r="AD302" i="1"/>
  <c r="J2" i="1" s="1"/>
  <c r="J4" i="1" s="1"/>
  <c r="J5" i="1" s="1"/>
  <c r="F5" i="2" l="1"/>
  <c r="AD307" i="1"/>
  <c r="AD308" i="1" s="1"/>
  <c r="AD309" i="1" s="1"/>
  <c r="F20" i="2" l="1"/>
  <c r="F21" i="2" s="1"/>
  <c r="F18" i="2"/>
</calcChain>
</file>

<file path=xl/sharedStrings.xml><?xml version="1.0" encoding="utf-8"?>
<sst xmlns="http://schemas.openxmlformats.org/spreadsheetml/2006/main" count="107" uniqueCount="101">
  <si>
    <t>Legend</t>
  </si>
  <si>
    <t>(No Fill) = Actuals</t>
  </si>
  <si>
    <t>Green = Redistributed Actuals</t>
  </si>
  <si>
    <t>Change:</t>
  </si>
  <si>
    <t>Teal Blue = Forecast</t>
  </si>
  <si>
    <t>% Change:</t>
  </si>
  <si>
    <t>Orange = Target Year Volume</t>
  </si>
  <si>
    <t>Date</t>
  </si>
  <si>
    <t>Aluminum - Returns</t>
  </si>
  <si>
    <t>Bag in Box Over 1 L - Returns</t>
  </si>
  <si>
    <t>Bi-metal 0 -1  L - Returns</t>
  </si>
  <si>
    <t>Bi-metal Over 1 L - Returns</t>
  </si>
  <si>
    <t>Drink Pouches 0 - 1 L - Returns</t>
  </si>
  <si>
    <t>Gable 0 - 1 L - Returns</t>
  </si>
  <si>
    <t>Gable Over 1 L - Returns</t>
  </si>
  <si>
    <t>Glass 0 to 1 L - Returns</t>
  </si>
  <si>
    <t>Glass Over 1 L - Returns</t>
  </si>
  <si>
    <t>HDPE  - Returns</t>
  </si>
  <si>
    <t>Industry Standard Bottle - Returns</t>
  </si>
  <si>
    <t>Liquor and Wine Ceramics - Returns</t>
  </si>
  <si>
    <t>Other Pl. 0 - 1 L - Returns</t>
  </si>
  <si>
    <t>Other Pl. Over 1 L - Returns</t>
  </si>
  <si>
    <t>PET 0 - 1 L - Returns</t>
  </si>
  <si>
    <t>PET Over 1 L - Returns</t>
  </si>
  <si>
    <t>Plastic one-way keg over 1L - Returns</t>
  </si>
  <si>
    <t>Tetra 0 - 1 L - Returns</t>
  </si>
  <si>
    <t>Tetra Over 1 L - Returns</t>
  </si>
  <si>
    <t>Steam Whistle, Miller Genuine Draft, Sleemans, Mooshead - Returns</t>
  </si>
  <si>
    <t>All Returns</t>
  </si>
  <si>
    <t>May</t>
  </si>
  <si>
    <t>Total Volume</t>
  </si>
  <si>
    <t>Month</t>
  </si>
  <si>
    <t>Apr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</si>
  <si>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</si>
  <si>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</si>
  <si>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</si>
  <si>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</si>
  <si>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</si>
  <si>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</si>
  <si>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</si>
  <si>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</si>
  <si>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</si>
  <si>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</si>
  <si>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Total</t>
  </si>
  <si>
    <t>Teal Blue: Forecast</t>
  </si>
  <si>
    <t>Orange: Target Year Forecast</t>
  </si>
  <si>
    <t>Forecast Group</t>
  </si>
  <si>
    <t>Container Stream</t>
  </si>
  <si>
    <t>Target Year Volume</t>
  </si>
  <si>
    <t>Aluminum 0 - 1 Litre</t>
  </si>
  <si>
    <t>Bag in Box Over 1 Litre</t>
  </si>
  <si>
    <t>Bi-Metal 0 - 1 Litre</t>
  </si>
  <si>
    <t>Bi-Metal Over 1 Litre</t>
  </si>
  <si>
    <t>Drink Pouch 0 - 1 Litre</t>
  </si>
  <si>
    <t>Gable Top 0 - 1 Litre</t>
  </si>
  <si>
    <t>Gable Top Over 1 Litre</t>
  </si>
  <si>
    <t>Glass 0 - 1 Litre</t>
  </si>
  <si>
    <t>Glass Over 1 Litre</t>
  </si>
  <si>
    <t>HDPE Plastics Natural Over 1 Litre</t>
  </si>
  <si>
    <t>Industry Standard Bottle</t>
  </si>
  <si>
    <t>Liquor and Wine Ceramics</t>
  </si>
  <si>
    <t>Molson Coors MGD Refillable 355ml</t>
  </si>
  <si>
    <t>Moosehead</t>
  </si>
  <si>
    <t>Other Plastics 0 - 1 Litre</t>
  </si>
  <si>
    <t>Other Plastics Over 1 Litre</t>
  </si>
  <si>
    <t>PET 0 - 1 Litre</t>
  </si>
  <si>
    <t>PET Over 1 Litre</t>
  </si>
  <si>
    <t>Plastic One-Way Keg Over 1 Litre</t>
  </si>
  <si>
    <t>Sleemans Refillable</t>
  </si>
  <si>
    <t>Specialty Containers</t>
  </si>
  <si>
    <t>Steam Whistle Refillable</t>
  </si>
  <si>
    <t>Tetra Brik 0 - 1 Litre</t>
  </si>
  <si>
    <t>Tetra Brik Over 1 Litre</t>
  </si>
  <si>
    <t>Target Year Forecast</t>
  </si>
  <si>
    <t>2021-22</t>
  </si>
  <si>
    <t>Difference</t>
  </si>
  <si>
    <t>Difference (%)</t>
  </si>
  <si>
    <t>Differences by Container Stream (FYI)</t>
  </si>
  <si>
    <t>Previous Year Actuals (ending in April):</t>
  </si>
  <si>
    <t>2023-24</t>
  </si>
  <si>
    <t>2022-23</t>
  </si>
  <si>
    <t>2024-25</t>
  </si>
  <si>
    <t>May-Aug</t>
  </si>
  <si>
    <t>Sep-Apr</t>
  </si>
  <si>
    <t>2024-2025 (actual)</t>
  </si>
  <si>
    <t>2025-2026 (forecast)</t>
  </si>
  <si>
    <t>2024 CY Volume</t>
  </si>
  <si>
    <t>Updated w July 2025 data</t>
  </si>
  <si>
    <t>Forecast</t>
  </si>
  <si>
    <t>2025-26</t>
  </si>
  <si>
    <t>Drink Pouches 0 - 1 L - Sales</t>
  </si>
  <si>
    <t>Drink Pouches 0 - 1 L - Return Rate</t>
  </si>
  <si>
    <t>Industry Standard Bottle - Sales</t>
  </si>
  <si>
    <t>Industry Standard Bottle - Return Rate</t>
  </si>
  <si>
    <t>Plastic one-way keg over 1L - Sales</t>
  </si>
  <si>
    <t>Plastic one-way keg over 1L - Return Rate</t>
  </si>
  <si>
    <t>Tetra 0 - 1 L - Sales</t>
  </si>
  <si>
    <t>Tetra 0 - 1 L - Return Rate</t>
  </si>
  <si>
    <t>Target Year Returns
(May '25-Apr '26):</t>
  </si>
  <si>
    <t>2025 CY Volume</t>
  </si>
  <si>
    <t>Sleeve-in-a-Box 0 - 1 Litre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</si>
</sst>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0.0%"/>
  </numFmts>
  <fonts count="22" x14ac:knownFonts="1">
    <font>
      <sz val="11"/>
      <color theme="1"/>
      <name val="Segoe UI Semilight"/>
      <family val="2"/>
      <scheme val="minor"/>
    </font>
    <font>
      <sz val="11"/>
      <color theme="1"/>
      <name val="Segoe UI Semilight"/>
      <family val="2"/>
      <scheme val="minor"/>
    </font>
    <font>
      <sz val="8"/>
      <color theme="1"/>
      <name val="Segoe UI Semilight"/>
      <family val="2"/>
    </font>
    <font>
      <sz val="8"/>
      <name val="Segoe UI Semilight"/>
      <family val="2"/>
    </font>
    <font>
      <sz val="10"/>
      <color theme="1"/>
      <name val="Segoe UI Semilight"/>
      <family val="2"/>
    </font>
    <font>
      <b/>
      <sz val="10"/>
      <color theme="1"/>
      <name val="Segoe UI Semilight"/>
      <family val="2"/>
    </font>
    <font>
      <sz val="10"/>
      <color theme="0"/>
      <name val="Segoe UI Semilight"/>
      <family val="2"/>
    </font>
    <font>
      <sz val="8"/>
      <color theme="0"/>
      <name val="Segoe UI Semilight"/>
      <family val="2"/>
    </font>
    <font>
      <sz val="8"/>
      <name val="Segoe UI Semilight"/>
      <family val="2"/>
      <scheme val="minor"/>
    </font>
    <font>
      <sz val="10"/>
      <name val="Segoe UI Semilight"/>
      <family val="2"/>
    </font>
    <font>
      <sz val="11"/>
      <color theme="1"/>
      <name val="Calibri"/>
      <family val="2"/>
    </font>
    <font>
      <sz val="10"/>
      <color theme="1"/>
      <name val="Segoe UI Semibold"/>
      <family val="2"/>
      <scheme val="major"/>
    </font>
    <font>
      <sz val="11"/>
      <color theme="1"/>
      <name val="Segoe UI Semibold"/>
      <family val="2"/>
      <scheme val="major"/>
    </font>
    <font>
      <b/>
      <sz val="8"/>
      <color theme="1"/>
      <name val="Segoe UI Semibold"/>
      <family val="2"/>
      <scheme val="major"/>
    </font>
    <font>
      <sz val="8"/>
      <color theme="1"/>
      <name val="Segoe UI Semibold"/>
      <family val="2"/>
      <scheme val="major"/>
    </font>
    <font>
      <sz val="8"/>
      <name val="Segoe UI Semibold"/>
      <family val="2"/>
      <scheme val="major"/>
    </font>
    <font>
      <sz val="10"/>
      <color rgb="FFFFFFFF"/>
      <name val="Segoe UI Semibold"/>
      <family val="2"/>
      <scheme val="major"/>
    </font>
    <font>
      <u/>
      <sz val="8"/>
      <color theme="1"/>
      <name val="Segoe UI Semibold"/>
      <family val="2"/>
      <scheme val="major"/>
    </font>
    <font>
      <sz val="10"/>
      <name val="Arial"/>
      <family val="2"/>
    </font>
    <font>
      <sz val="8"/>
      <name val="Times New Roman"/>
      <family val="1"/>
    </font>
    <font>
      <sz val="8"/>
      <name val="Calibri"/>
      <family val="2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F5A27"/>
        <bgColor indexed="64"/>
      </patternFill>
    </fill>
    <fill>
      <patternFill patternType="solid">
        <fgColor rgb="FF035244"/>
        <bgColor indexed="64"/>
      </patternFill>
    </fill>
    <fill>
      <patternFill patternType="solid">
        <fgColor rgb="FF107F8A"/>
        <bgColor indexed="64"/>
      </patternFill>
    </fill>
    <fill>
      <patternFill patternType="solid">
        <fgColor rgb="FF0C334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107F8A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0" borderId="0"/>
  </cellStyleXfs>
  <cellXfs count="73">
    <xf numFmtId="0" fontId="0" fillId="0" borderId="0" xfId="0"/>
    <xf numFmtId="0" fontId="2" fillId="0" borderId="0" xfId="0" applyFont="1"/>
    <xf numFmtId="164" fontId="2" fillId="0" borderId="0" xfId="1" applyNumberFormat="1" applyFont="1" applyFill="1"/>
    <xf numFmtId="165" fontId="2" fillId="2" borderId="0" xfId="0" applyNumberFormat="1" applyFont="1" applyFill="1"/>
    <xf numFmtId="165" fontId="2" fillId="0" borderId="0" xfId="1" applyNumberFormat="1" applyFont="1"/>
    <xf numFmtId="0" fontId="2" fillId="3" borderId="0" xfId="0" applyFont="1" applyFill="1"/>
    <xf numFmtId="165" fontId="2" fillId="0" borderId="0" xfId="0" applyNumberFormat="1" applyFont="1"/>
    <xf numFmtId="0" fontId="2" fillId="4" borderId="0" xfId="0" applyFont="1" applyFill="1"/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165" fontId="2" fillId="0" borderId="0" xfId="1" applyNumberFormat="1" applyFont="1" applyFill="1"/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wrapText="1"/>
    </xf>
    <xf numFmtId="164" fontId="3" fillId="0" borderId="0" xfId="1" applyNumberFormat="1" applyFont="1" applyFill="1"/>
    <xf numFmtId="9" fontId="3" fillId="0" borderId="0" xfId="2" applyFont="1" applyFill="1"/>
    <xf numFmtId="165" fontId="3" fillId="0" borderId="0" xfId="1" applyNumberFormat="1" applyFont="1" applyFill="1"/>
    <xf numFmtId="9" fontId="2" fillId="0" borderId="0" xfId="2" applyFont="1" applyFill="1"/>
    <xf numFmtId="165" fontId="2" fillId="3" borderId="0" xfId="1" applyNumberFormat="1" applyFont="1" applyFill="1"/>
    <xf numFmtId="165" fontId="2" fillId="3" borderId="0" xfId="0" applyNumberFormat="1" applyFont="1" applyFill="1"/>
    <xf numFmtId="165" fontId="2" fillId="4" borderId="0" xfId="1" applyNumberFormat="1" applyFont="1" applyFill="1"/>
    <xf numFmtId="9" fontId="2" fillId="4" borderId="0" xfId="2" applyFont="1" applyFill="1"/>
    <xf numFmtId="0" fontId="4" fillId="0" borderId="0" xfId="0" applyFont="1"/>
    <xf numFmtId="0" fontId="5" fillId="0" borderId="0" xfId="0" applyFont="1"/>
    <xf numFmtId="165" fontId="4" fillId="0" borderId="0" xfId="1" applyNumberFormat="1" applyFont="1"/>
    <xf numFmtId="165" fontId="4" fillId="4" borderId="0" xfId="1" applyNumberFormat="1" applyFont="1" applyFill="1"/>
    <xf numFmtId="165" fontId="4" fillId="2" borderId="0" xfId="0" applyNumberFormat="1" applyFont="1" applyFill="1"/>
    <xf numFmtId="0" fontId="4" fillId="2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5" fontId="4" fillId="0" borderId="1" xfId="1" applyNumberFormat="1" applyFont="1" applyBorder="1" applyAlignment="1">
      <alignment vertical="center"/>
    </xf>
    <xf numFmtId="165" fontId="4" fillId="0" borderId="0" xfId="1" applyNumberFormat="1" applyFont="1" applyFill="1"/>
    <xf numFmtId="166" fontId="4" fillId="0" borderId="0" xfId="2" applyNumberFormat="1" applyFont="1"/>
    <xf numFmtId="166" fontId="2" fillId="0" borderId="0" xfId="2" applyNumberFormat="1" applyFont="1"/>
    <xf numFmtId="0" fontId="6" fillId="4" borderId="0" xfId="0" applyFont="1" applyFill="1"/>
    <xf numFmtId="165" fontId="6" fillId="4" borderId="0" xfId="0" applyNumberFormat="1" applyFont="1" applyFill="1"/>
    <xf numFmtId="165" fontId="6" fillId="4" borderId="0" xfId="1" applyNumberFormat="1" applyFont="1" applyFill="1"/>
    <xf numFmtId="0" fontId="7" fillId="3" borderId="0" xfId="0" applyFont="1" applyFill="1"/>
    <xf numFmtId="0" fontId="7" fillId="4" borderId="0" xfId="0" applyFont="1" applyFill="1"/>
    <xf numFmtId="165" fontId="9" fillId="0" borderId="0" xfId="0" applyNumberFormat="1" applyFont="1"/>
    <xf numFmtId="164" fontId="2" fillId="0" borderId="0" xfId="0" applyNumberFormat="1" applyFont="1"/>
    <xf numFmtId="164" fontId="3" fillId="0" borderId="0" xfId="3" applyNumberFormat="1" applyFont="1" applyFill="1"/>
    <xf numFmtId="166" fontId="2" fillId="0" borderId="0" xfId="2" applyNumberFormat="1" applyFont="1" applyFill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right"/>
    </xf>
    <xf numFmtId="14" fontId="15" fillId="3" borderId="0" xfId="0" applyNumberFormat="1" applyFont="1" applyFill="1" applyAlignment="1">
      <alignment horizontal="right"/>
    </xf>
    <xf numFmtId="0" fontId="14" fillId="2" borderId="0" xfId="0" applyFont="1" applyFill="1" applyAlignment="1">
      <alignment wrapText="1"/>
    </xf>
    <xf numFmtId="165" fontId="13" fillId="2" borderId="0" xfId="0" applyNumberFormat="1" applyFont="1" applyFill="1"/>
    <xf numFmtId="0" fontId="13" fillId="2" borderId="0" xfId="0" applyFont="1" applyFill="1"/>
    <xf numFmtId="165" fontId="14" fillId="0" borderId="0" xfId="0" applyNumberFormat="1" applyFont="1"/>
    <xf numFmtId="0" fontId="14" fillId="0" borderId="0" xfId="0" applyFont="1"/>
    <xf numFmtId="0" fontId="13" fillId="0" borderId="0" xfId="0" applyFont="1"/>
    <xf numFmtId="165" fontId="11" fillId="0" borderId="0" xfId="0" applyNumberFormat="1" applyFont="1"/>
    <xf numFmtId="0" fontId="16" fillId="5" borderId="0" xfId="0" applyFont="1" applyFill="1" applyAlignment="1">
      <alignment horizontal="center" vertical="center" wrapText="1"/>
    </xf>
    <xf numFmtId="0" fontId="17" fillId="0" borderId="0" xfId="0" applyFont="1"/>
    <xf numFmtId="165" fontId="3" fillId="3" borderId="0" xfId="1" applyNumberFormat="1" applyFont="1" applyFill="1"/>
    <xf numFmtId="9" fontId="2" fillId="3" borderId="0" xfId="2" applyFont="1" applyFill="1"/>
    <xf numFmtId="9" fontId="2" fillId="0" borderId="0" xfId="2" applyFont="1"/>
    <xf numFmtId="165" fontId="4" fillId="0" borderId="1" xfId="1" applyNumberFormat="1" applyFont="1" applyFill="1" applyBorder="1" applyAlignment="1">
      <alignment vertical="center"/>
    </xf>
    <xf numFmtId="164" fontId="19" fillId="0" borderId="0" xfId="1" applyNumberFormat="1" applyFont="1" applyFill="1" applyBorder="1"/>
    <xf numFmtId="0" fontId="19" fillId="0" borderId="0" xfId="0" applyFont="1"/>
    <xf numFmtId="3" fontId="20" fillId="0" borderId="0" xfId="0" applyNumberFormat="1" applyFont="1"/>
    <xf numFmtId="3" fontId="19" fillId="0" borderId="0" xfId="4" applyNumberFormat="1" applyFont="1"/>
    <xf numFmtId="0" fontId="20" fillId="0" borderId="0" xfId="0" applyFont="1"/>
    <xf numFmtId="0" fontId="20" fillId="0" borderId="0" xfId="4" applyFont="1"/>
    <xf numFmtId="3" fontId="21" fillId="0" borderId="0" xfId="4" applyNumberFormat="1" applyFont="1"/>
  </cellXfs>
  <cellStyles count="5">
    <cellStyle name="Comma" xfId="1" builtinId="3"/>
    <cellStyle name="Comma 2" xfId="3" xr:uid="{CCE59780-E0A2-4F09-9E29-0CE4585C9FA4}"/>
    <cellStyle name="Normal" xfId="0" builtinId="0"/>
    <cellStyle name="Normal 2" xfId="4" xr:uid="{BF21B24C-0C13-465B-8353-3A5B35B99190}"/>
    <cellStyle name="Percent" xfId="2" builtinId="5"/>
  </cellStyles>
  <dxfs count="0"/>
  <tableStyles count="0" defaultTableStyle="TableStyleMedium2" defaultPivotStyle="PivotStyleLight16"/>
  <colors>
    <mruColors>
      <color rgb="FF107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r>
              <a:rPr lang="en-CA"/>
              <a:t>Year over Year Monthly Returns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Chart!$B$2:$B$3</c:f>
              <c:strCache>
                <c:ptCount val="2"/>
                <c:pt idx="0">
                  <c:v>Total Volume</c:v>
                </c:pt>
                <c:pt idx="1">
                  <c:v>2021-22</c:v>
                </c:pt>
              </c:strCache>
            </c:strRef>
          </c:tx>
          <c:spPr>
            <a:ln w="28575" cap="rnd">
              <a:solidFill>
                <a:schemeClr val="accent1">
                  <a:lumMod val="25000"/>
                  <a:lumOff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Chart!$A$4:$A$15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Chart!$B$4:$B$15</c:f>
              <c:numCache>
                <c:formatCode>_-* #,##0_-;\-* #,##0_-;_-* "-"??_-;_-@_-</c:formatCode>
                <c:ptCount val="12"/>
                <c:pt idx="0">
                  <c:v>188943391</c:v>
                </c:pt>
                <c:pt idx="1">
                  <c:v>196761448</c:v>
                </c:pt>
                <c:pt idx="2">
                  <c:v>221487013</c:v>
                </c:pt>
                <c:pt idx="3">
                  <c:v>212301631</c:v>
                </c:pt>
                <c:pt idx="4">
                  <c:v>183179620</c:v>
                </c:pt>
                <c:pt idx="5">
                  <c:v>194882691</c:v>
                </c:pt>
                <c:pt idx="6">
                  <c:v>156320345</c:v>
                </c:pt>
                <c:pt idx="7">
                  <c:v>116303094.99999999</c:v>
                </c:pt>
                <c:pt idx="8">
                  <c:v>153531051</c:v>
                </c:pt>
                <c:pt idx="9">
                  <c:v>133550140</c:v>
                </c:pt>
                <c:pt idx="10">
                  <c:v>177312818</c:v>
                </c:pt>
                <c:pt idx="11">
                  <c:v>182241210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31-4668-9DE8-B9BD72111881}"/>
            </c:ext>
          </c:extLst>
        </c:ser>
        <c:ser>
          <c:idx val="4"/>
          <c:order val="1"/>
          <c:tx>
            <c:strRef>
              <c:f>Chart!$C$2:$C$3</c:f>
              <c:strCache>
                <c:ptCount val="2"/>
                <c:pt idx="0">
                  <c:v>Total Volume</c:v>
                </c:pt>
                <c:pt idx="1">
                  <c:v>2022-23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Chart!$A$4:$A$15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Chart!$C$4:$C$15</c:f>
              <c:numCache>
                <c:formatCode>_-* #,##0_-;\-* #,##0_-;_-* "-"??_-;_-@_-</c:formatCode>
                <c:ptCount val="12"/>
                <c:pt idx="0">
                  <c:v>211245759</c:v>
                </c:pt>
                <c:pt idx="1">
                  <c:v>191861276</c:v>
                </c:pt>
                <c:pt idx="2">
                  <c:v>200299479</c:v>
                </c:pt>
                <c:pt idx="3">
                  <c:v>221544619</c:v>
                </c:pt>
                <c:pt idx="4">
                  <c:v>192202637</c:v>
                </c:pt>
                <c:pt idx="5">
                  <c:v>196428181</c:v>
                </c:pt>
                <c:pt idx="6">
                  <c:v>136947576</c:v>
                </c:pt>
                <c:pt idx="7">
                  <c:v>115806462</c:v>
                </c:pt>
                <c:pt idx="8">
                  <c:v>173571437</c:v>
                </c:pt>
                <c:pt idx="9">
                  <c:v>133218486</c:v>
                </c:pt>
                <c:pt idx="10">
                  <c:v>160536253</c:v>
                </c:pt>
                <c:pt idx="11">
                  <c:v>195914009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31-4668-9DE8-B9BD72111881}"/>
            </c:ext>
          </c:extLst>
        </c:ser>
        <c:ser>
          <c:idx val="0"/>
          <c:order val="2"/>
          <c:tx>
            <c:strRef>
              <c:f>Chart!$D$2:$D$3</c:f>
              <c:strCache>
                <c:ptCount val="2"/>
                <c:pt idx="0">
                  <c:v>Total Volume</c:v>
                </c:pt>
                <c:pt idx="1">
                  <c:v>2023-24</c:v>
                </c:pt>
              </c:strCache>
            </c:strRef>
          </c:tx>
          <c:spPr>
            <a:ln w="28575" cap="rnd">
              <a:solidFill>
                <a:schemeClr val="tx2">
                  <a:lumMod val="90000"/>
                  <a:lumOff val="1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Chart!$A$4:$A$15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Chart!$D$4:$D$15</c:f>
              <c:numCache>
                <c:formatCode>_-* #,##0_-;\-* #,##0_-;_-* "-"??_-;_-@_-</c:formatCode>
                <c:ptCount val="12"/>
                <c:pt idx="0">
                  <c:v>222251154</c:v>
                </c:pt>
                <c:pt idx="1">
                  <c:v>197643754</c:v>
                </c:pt>
                <c:pt idx="2">
                  <c:v>209070067</c:v>
                </c:pt>
                <c:pt idx="3">
                  <c:v>214703635</c:v>
                </c:pt>
                <c:pt idx="4">
                  <c:v>192215483</c:v>
                </c:pt>
                <c:pt idx="5">
                  <c:v>167294728</c:v>
                </c:pt>
                <c:pt idx="6">
                  <c:v>189716530</c:v>
                </c:pt>
                <c:pt idx="7">
                  <c:v>138174612</c:v>
                </c:pt>
                <c:pt idx="8">
                  <c:v>150748634</c:v>
                </c:pt>
                <c:pt idx="9">
                  <c:v>155328720</c:v>
                </c:pt>
                <c:pt idx="10">
                  <c:v>154678766</c:v>
                </c:pt>
                <c:pt idx="11">
                  <c:v>210683337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9-44EF-9804-8F17F7A1A99D}"/>
            </c:ext>
          </c:extLst>
        </c:ser>
        <c:ser>
          <c:idx val="1"/>
          <c:order val="3"/>
          <c:tx>
            <c:strRef>
              <c:f>Chart!$E$2:$E$3</c:f>
              <c:strCache>
                <c:ptCount val="2"/>
                <c:pt idx="0">
                  <c:v>Total Volume</c:v>
                </c:pt>
                <c:pt idx="1">
                  <c:v>2024-25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Chart!$A$4:$A$15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Chart!$E$4:$E$15</c:f>
              <c:numCache>
                <c:formatCode>_-* #,##0_-;\-* #,##0_-;_-* "-"??_-;_-@_-</c:formatCode>
                <c:ptCount val="12"/>
                <c:pt idx="0">
                  <c:v>196361250</c:v>
                </c:pt>
                <c:pt idx="1">
                  <c:v>190271882</c:v>
                </c:pt>
                <c:pt idx="2">
                  <c:v>222380378</c:v>
                </c:pt>
                <c:pt idx="3">
                  <c:v>214757839</c:v>
                </c:pt>
                <c:pt idx="4">
                  <c:v>193025295</c:v>
                </c:pt>
                <c:pt idx="5">
                  <c:v>205562138</c:v>
                </c:pt>
                <c:pt idx="6">
                  <c:v>144035769</c:v>
                </c:pt>
                <c:pt idx="7">
                  <c:v>136784865</c:v>
                </c:pt>
                <c:pt idx="8">
                  <c:v>169874565</c:v>
                </c:pt>
                <c:pt idx="9">
                  <c:v>126220541</c:v>
                </c:pt>
                <c:pt idx="10">
                  <c:v>184029210</c:v>
                </c:pt>
                <c:pt idx="11">
                  <c:v>199218839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9-4F2D-8E0E-CE6DD24A4C0A}"/>
            </c:ext>
          </c:extLst>
        </c:ser>
        <c:ser>
          <c:idx val="5"/>
          <c:order val="4"/>
          <c:tx>
            <c:v>Volume Forecast 2025-26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Chart!$A$4:$A$15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Chart!$F$4:$F$15</c:f>
              <c:numCache>
                <c:formatCode>_-* #,##0_-;\-* #,##0_-;_-* "-"??_-;_-@_-</c:formatCode>
                <c:ptCount val="12"/>
                <c:pt idx="0">
                  <c:v>217028599</c:v>
                </c:pt>
                <c:pt idx="1">
                  <c:v>199355460</c:v>
                </c:pt>
                <c:pt idx="2">
                  <c:v>216769094</c:v>
                </c:pt>
                <c:pt idx="3">
                  <c:v>210360249.5471755</c:v>
                </c:pt>
                <c:pt idx="4">
                  <c:v>195420091.34684658</c:v>
                </c:pt>
                <c:pt idx="5">
                  <c:v>192855436.89012471</c:v>
                </c:pt>
                <c:pt idx="6">
                  <c:v>159949098.93263605</c:v>
                </c:pt>
                <c:pt idx="7">
                  <c:v>137524960.53852883</c:v>
                </c:pt>
                <c:pt idx="8">
                  <c:v>167831681.48737773</c:v>
                </c:pt>
                <c:pt idx="9">
                  <c:v>143462467.08712944</c:v>
                </c:pt>
                <c:pt idx="10">
                  <c:v>178842239.62105477</c:v>
                </c:pt>
                <c:pt idx="11">
                  <c:v>200749467.67282358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5-42DF-A316-6ED9D6A15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437168"/>
        <c:axId val="812445368"/>
      </c:lineChart>
      <c:catAx>
        <c:axId val="81243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n-US"/>
          </a:p>
        </c:txPr>
        <c:crossAx val="812445368"/>
        <c:crosses val="autoZero"/>
        <c:auto val="1"/>
        <c:lblAlgn val="ctr"/>
        <c:lblOffset val="100"/>
        <c:noMultiLvlLbl val="0"/>
      </c:catAx>
      <c:valAx>
        <c:axId val="81244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n-US"/>
          </a:p>
        </c:txPr>
        <c:crossAx val="81243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Segoe UI Semilight" panose="020B0402040204020203" pitchFamily="34" charset="0"/>
          <a:cs typeface="Segoe UI Semilight" panose="020B04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259653</xdr:colOff>
      <xdr:row>0</xdr:row>
      <xdr:rowOff>157857</xdr:rowOff>
    </xdr:from>
    <xdr:to>
      <xdr:col>18</xdr:col>
      <xdr:colOff>483489</xdr:colOff>
      <xdr:row>24</xdr:row>
      <xdr:rowOff>77475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918EA9-1030-45D8-815D-31B8545A3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NP Theme">
  <a:themeElements>
    <a:clrScheme name="MNP - July 2020">
      <a:dk1>
        <a:srgbClr val="0F1313"/>
      </a:dk1>
      <a:lt1>
        <a:srgbClr val="FFFFFF"/>
      </a:lt1>
      <a:dk2>
        <a:srgbClr val="0F3C4F"/>
      </a:dk2>
      <a:lt2>
        <a:srgbClr val="F2F2F2"/>
      </a:lt2>
      <a:accent1>
        <a:srgbClr val="0F3C4F"/>
      </a:accent1>
      <a:accent2>
        <a:srgbClr val="035244"/>
      </a:accent2>
      <a:accent3>
        <a:srgbClr val="0C3343"/>
      </a:accent3>
      <a:accent4>
        <a:srgbClr val="EF5A27"/>
      </a:accent4>
      <a:accent5>
        <a:srgbClr val="107F8A"/>
      </a:accent5>
      <a:accent6>
        <a:srgbClr val="0F1313"/>
      </a:accent6>
      <a:hlink>
        <a:srgbClr val="EF5A27"/>
      </a:hlink>
      <a:folHlink>
        <a:srgbClr val="EF5A27"/>
      </a:folHlink>
    </a:clrScheme>
    <a:fontScheme name="MNP - Fonts - Jun2020">
      <a:majorFont>
        <a:latin typeface="Segoe UI Semibold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wrap="square" rtlCol="0" anchor="ctr">
        <a:noAutofit/>
      </a:bodyPr>
      <a:lstStyle>
        <a:defPPr algn="ctr">
          <a:defRPr sz="1100" dirty="0">
            <a:solidFill>
              <a:schemeClr val="bg1"/>
            </a:solidFill>
            <a:latin typeface="Segoe UI" panose="020B0502040204020203" pitchFamily="34" charset="0"/>
            <a:ea typeface="Corbel" charset="0"/>
            <a:cs typeface="Segoe UI" panose="020B0502040204020203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MNP Theme" id="{118090DD-4E21-45D6-B736-678F6D9D55A3}" vid="{179CBB0D-EA3B-43FC-A33F-A14428F8C8C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D81E-92E6-49D5-8643-F4C6C466F2C3}">
  <sheetPr>
    <tabColor rgb="FF035244"/>
  </sheetPr>
  <dimension ref="A1:AE314"/>
  <sheetViews>
    <sheetView zoomScaleNormal="100" workbookViewId="0">
      <pane xSplit="1" ySplit="9" topLeftCell="B272" activePane="bottomRight" state="frozen"/>
      <selection activeCell="J2" sqref="J2"/>
      <selection pane="topRight" activeCell="J2" sqref="J2"/>
      <selection pane="bottomLeft" activeCell="J2" sqref="J2"/>
      <selection pane="bottomRight" activeCell="AB294" sqref="AB294"/>
    </sheetView>
  </sheetViews>
  <sheetFormatPr defaultColWidth="9" defaultRowHeight="10.5" x14ac:dyDescent="0.15"/>
  <cols>
    <col min="1" max="1" width="15.75" style="1" customWidth="1"/>
    <col min="2" max="2" width="13.25" style="1" customWidth="1"/>
    <col min="3" max="4" width="10.25" style="1" customWidth="1"/>
    <col min="5" max="6" width="14.5" style="1" customWidth="1"/>
    <col min="7" max="8" width="13.875" style="1" customWidth="1"/>
    <col min="9" max="9" width="13.25" style="1" customWidth="1"/>
    <col min="10" max="10" width="14" style="1" customWidth="1"/>
    <col min="11" max="11" width="12.75" style="1" customWidth="1"/>
    <col min="12" max="12" width="16" style="1" customWidth="1"/>
    <col min="13" max="13" width="16.5" style="1" customWidth="1"/>
    <col min="14" max="14" width="10.25" style="1" customWidth="1"/>
    <col min="15" max="16" width="11.5" style="1" customWidth="1"/>
    <col min="17" max="17" width="10.25" style="1" customWidth="1"/>
    <col min="18" max="18" width="11.5" style="1" customWidth="1"/>
    <col min="19" max="19" width="10.25" style="1" customWidth="1"/>
    <col min="20" max="20" width="11.625" style="1" customWidth="1"/>
    <col min="21" max="21" width="11.75" style="1" customWidth="1"/>
    <col min="22" max="22" width="10.25" style="1" customWidth="1"/>
    <col min="23" max="25" width="10.5" style="1" customWidth="1"/>
    <col min="26" max="27" width="10.875" style="1" customWidth="1"/>
    <col min="28" max="28" width="10.5" style="1" customWidth="1"/>
    <col min="29" max="29" width="10.25" style="1" customWidth="1"/>
    <col min="30" max="30" width="10.875" style="1" customWidth="1"/>
    <col min="31" max="31" width="10.25" style="1" customWidth="1"/>
    <col min="32" max="32" width="10.625" style="1" customWidth="1"/>
    <col min="33" max="33" width="14" style="1" customWidth="1"/>
    <col min="34" max="34" width="11.625" style="1" customWidth="1"/>
    <col min="35" max="16384" width="9" style="1"/>
  </cols>
  <sheetData>
    <row r="1" spans="1:30" x14ac:dyDescent="0.15">
      <c r="J1" s="1" t="s">
        <v>87</v>
      </c>
    </row>
    <row r="2" spans="1:30" x14ac:dyDescent="0.15">
      <c r="A2" s="61" t="s">
        <v>0</v>
      </c>
      <c r="D2" s="2"/>
      <c r="E2" s="47" t="s">
        <v>73</v>
      </c>
      <c r="F2" s="47"/>
      <c r="J2" s="3">
        <f>AD302</f>
        <v>2220148846.1236973</v>
      </c>
      <c r="K2" s="6"/>
    </row>
    <row r="3" spans="1:30" x14ac:dyDescent="0.15">
      <c r="A3" s="1" t="s">
        <v>1</v>
      </c>
      <c r="D3" s="2"/>
      <c r="E3" s="47" t="s">
        <v>78</v>
      </c>
      <c r="F3" s="47"/>
      <c r="J3" s="4">
        <f>SUM(AD278:AD289)</f>
        <v>2182522571</v>
      </c>
      <c r="K3" s="10"/>
    </row>
    <row r="4" spans="1:30" x14ac:dyDescent="0.15">
      <c r="A4" s="36" t="s">
        <v>2</v>
      </c>
      <c r="B4" s="5"/>
      <c r="D4" s="2"/>
      <c r="E4" s="47" t="s">
        <v>3</v>
      </c>
      <c r="F4" s="47"/>
      <c r="J4" s="6">
        <f>J2-J3</f>
        <v>37626275.123697281</v>
      </c>
      <c r="K4" s="6"/>
    </row>
    <row r="5" spans="1:30" x14ac:dyDescent="0.15">
      <c r="A5" s="37" t="s">
        <v>4</v>
      </c>
      <c r="B5" s="7"/>
      <c r="D5" s="2"/>
      <c r="E5" s="47" t="s">
        <v>5</v>
      </c>
      <c r="F5" s="47"/>
      <c r="J5" s="32">
        <f>J4/J3</f>
        <v>1.7239810311083046E-2</v>
      </c>
      <c r="K5" s="41"/>
    </row>
    <row r="6" spans="1:30" x14ac:dyDescent="0.15">
      <c r="A6" s="8" t="s">
        <v>6</v>
      </c>
      <c r="B6" s="8"/>
      <c r="D6" s="2"/>
    </row>
    <row r="7" spans="1:30" x14ac:dyDescent="0.15">
      <c r="D7" s="2"/>
    </row>
    <row r="9" spans="1:30" s="9" customFormat="1" ht="63" x14ac:dyDescent="0.3">
      <c r="A9" s="48" t="s">
        <v>7</v>
      </c>
      <c r="B9" s="49" t="s">
        <v>8</v>
      </c>
      <c r="C9" s="49" t="s">
        <v>9</v>
      </c>
      <c r="D9" s="49" t="s">
        <v>10</v>
      </c>
      <c r="E9" s="49" t="s">
        <v>11</v>
      </c>
      <c r="F9" s="49" t="s">
        <v>90</v>
      </c>
      <c r="G9" s="49" t="s">
        <v>12</v>
      </c>
      <c r="H9" s="49" t="s">
        <v>91</v>
      </c>
      <c r="I9" s="49" t="s">
        <v>13</v>
      </c>
      <c r="J9" s="49" t="s">
        <v>14</v>
      </c>
      <c r="K9" s="49" t="s">
        <v>15</v>
      </c>
      <c r="L9" s="49" t="s">
        <v>16</v>
      </c>
      <c r="M9" s="49" t="s">
        <v>17</v>
      </c>
      <c r="N9" s="49" t="s">
        <v>92</v>
      </c>
      <c r="O9" s="49" t="s">
        <v>18</v>
      </c>
      <c r="P9" s="49" t="s">
        <v>93</v>
      </c>
      <c r="Q9" s="49" t="s">
        <v>19</v>
      </c>
      <c r="R9" s="49" t="s">
        <v>20</v>
      </c>
      <c r="S9" s="49" t="s">
        <v>21</v>
      </c>
      <c r="T9" s="49" t="s">
        <v>22</v>
      </c>
      <c r="U9" s="49" t="s">
        <v>23</v>
      </c>
      <c r="V9" s="49" t="s">
        <v>94</v>
      </c>
      <c r="W9" s="49" t="s">
        <v>24</v>
      </c>
      <c r="X9" s="49" t="s">
        <v>95</v>
      </c>
      <c r="Y9" s="49" t="s">
        <v>96</v>
      </c>
      <c r="Z9" s="49" t="s">
        <v>25</v>
      </c>
      <c r="AA9" s="49" t="s">
        <v>97</v>
      </c>
      <c r="AB9" s="49" t="s">
        <v>26</v>
      </c>
      <c r="AC9" s="49" t="s">
        <v>27</v>
      </c>
      <c r="AD9" s="49" t="s">
        <v>28</v>
      </c>
    </row>
    <row r="10" spans="1:30" s="11" customFormat="1" x14ac:dyDescent="0.15">
      <c r="A10" s="50">
        <v>37287</v>
      </c>
      <c r="B10" s="10">
        <v>48917163</v>
      </c>
      <c r="C10" s="10">
        <v>24507</v>
      </c>
      <c r="D10" s="10">
        <v>165741</v>
      </c>
      <c r="E10" s="10">
        <v>74515</v>
      </c>
      <c r="F10" s="10"/>
      <c r="G10" s="10">
        <v>171463</v>
      </c>
      <c r="H10" s="10"/>
      <c r="I10" s="10">
        <v>57460</v>
      </c>
      <c r="J10" s="10">
        <v>437550</v>
      </c>
      <c r="K10" s="10">
        <v>6781934</v>
      </c>
      <c r="L10" s="10">
        <v>698082</v>
      </c>
      <c r="M10" s="10"/>
      <c r="O10" s="10">
        <v>12358860</v>
      </c>
      <c r="P10" s="10"/>
      <c r="Q10" s="10">
        <v>240</v>
      </c>
      <c r="R10" s="10">
        <v>0</v>
      </c>
      <c r="S10" s="10">
        <v>5084</v>
      </c>
      <c r="T10" s="10">
        <v>7518753</v>
      </c>
      <c r="U10" s="10">
        <v>4889100</v>
      </c>
      <c r="W10" s="1"/>
      <c r="X10" s="1"/>
      <c r="Y10" s="1"/>
      <c r="Z10" s="10">
        <v>4548916</v>
      </c>
      <c r="AA10" s="10"/>
      <c r="AB10" s="1"/>
      <c r="AC10" s="12">
        <v>315144</v>
      </c>
      <c r="AD10" s="12">
        <f>SUM(B10:E10,G10,I10:M10,O10,Q10:U10,W10,Z10,AB10:AC10)</f>
        <v>86964512</v>
      </c>
    </row>
    <row r="11" spans="1:30" s="11" customFormat="1" x14ac:dyDescent="0.15">
      <c r="A11" s="50">
        <v>37315</v>
      </c>
      <c r="B11" s="10">
        <v>39793773</v>
      </c>
      <c r="C11" s="10">
        <v>20703</v>
      </c>
      <c r="D11" s="10">
        <v>140121</v>
      </c>
      <c r="E11" s="10">
        <v>61196</v>
      </c>
      <c r="F11" s="10"/>
      <c r="G11" s="10">
        <v>144356</v>
      </c>
      <c r="H11" s="10"/>
      <c r="I11" s="10">
        <v>42274</v>
      </c>
      <c r="J11" s="10">
        <v>378689</v>
      </c>
      <c r="K11" s="10">
        <v>5673567</v>
      </c>
      <c r="L11" s="10">
        <v>568488</v>
      </c>
      <c r="M11" s="10"/>
      <c r="O11" s="10">
        <v>9962475</v>
      </c>
      <c r="P11" s="10"/>
      <c r="Q11" s="10">
        <v>72</v>
      </c>
      <c r="R11" s="10">
        <v>0</v>
      </c>
      <c r="S11" s="10">
        <v>3466</v>
      </c>
      <c r="T11" s="10">
        <v>6665192</v>
      </c>
      <c r="U11" s="10">
        <v>4146684</v>
      </c>
      <c r="W11" s="1"/>
      <c r="X11" s="1"/>
      <c r="Y11" s="1"/>
      <c r="Z11" s="10">
        <v>4484984</v>
      </c>
      <c r="AA11" s="10"/>
      <c r="AB11" s="1"/>
      <c r="AC11" s="12">
        <v>252864</v>
      </c>
      <c r="AD11" s="12">
        <f t="shared" ref="AD11:AD74" si="0">SUM(B11:E11,G11,I11:M11,O11,Q11:U11,W11,Z11,AB11:AC11)</f>
        <v>72338904</v>
      </c>
    </row>
    <row r="12" spans="1:30" s="11" customFormat="1" x14ac:dyDescent="0.15">
      <c r="A12" s="50">
        <v>37346</v>
      </c>
      <c r="B12" s="10">
        <v>34977109</v>
      </c>
      <c r="C12" s="10">
        <v>18107</v>
      </c>
      <c r="D12" s="10">
        <v>132407</v>
      </c>
      <c r="E12" s="10">
        <v>56649</v>
      </c>
      <c r="F12" s="10"/>
      <c r="G12" s="10">
        <v>133116</v>
      </c>
      <c r="H12" s="10"/>
      <c r="I12" s="10">
        <v>45336</v>
      </c>
      <c r="J12" s="10">
        <v>325179</v>
      </c>
      <c r="K12" s="10">
        <v>5010962</v>
      </c>
      <c r="L12" s="10">
        <v>527136</v>
      </c>
      <c r="M12" s="10"/>
      <c r="O12" s="10">
        <v>9632023</v>
      </c>
      <c r="P12" s="10"/>
      <c r="Q12" s="10">
        <v>144</v>
      </c>
      <c r="R12" s="10">
        <v>0</v>
      </c>
      <c r="S12" s="10">
        <v>1742</v>
      </c>
      <c r="T12" s="10">
        <v>5739414</v>
      </c>
      <c r="U12" s="10">
        <v>3406078</v>
      </c>
      <c r="W12" s="1"/>
      <c r="X12" s="1"/>
      <c r="Y12" s="1"/>
      <c r="Z12" s="10">
        <v>4056108</v>
      </c>
      <c r="AA12" s="10"/>
      <c r="AB12" s="1"/>
      <c r="AC12" s="12">
        <v>230148</v>
      </c>
      <c r="AD12" s="12">
        <f t="shared" si="0"/>
        <v>64291658</v>
      </c>
    </row>
    <row r="13" spans="1:30" s="11" customFormat="1" x14ac:dyDescent="0.15">
      <c r="A13" s="50">
        <v>37376</v>
      </c>
      <c r="B13" s="10">
        <v>51831697</v>
      </c>
      <c r="C13" s="10">
        <v>26314</v>
      </c>
      <c r="D13" s="10">
        <v>192841</v>
      </c>
      <c r="E13" s="10">
        <v>81097</v>
      </c>
      <c r="F13" s="10"/>
      <c r="G13" s="10">
        <v>167964</v>
      </c>
      <c r="H13" s="10"/>
      <c r="I13" s="10">
        <v>71361</v>
      </c>
      <c r="J13" s="10">
        <v>503182</v>
      </c>
      <c r="K13" s="10">
        <v>6860211</v>
      </c>
      <c r="L13" s="10">
        <v>684192</v>
      </c>
      <c r="M13" s="10"/>
      <c r="O13" s="10">
        <v>13110767</v>
      </c>
      <c r="P13" s="10"/>
      <c r="Q13" s="10">
        <v>168</v>
      </c>
      <c r="R13" s="10">
        <v>0</v>
      </c>
      <c r="S13" s="10">
        <v>2963</v>
      </c>
      <c r="T13" s="10">
        <v>8677317</v>
      </c>
      <c r="U13" s="10">
        <v>5111870</v>
      </c>
      <c r="W13" s="1"/>
      <c r="X13" s="1"/>
      <c r="Y13" s="1"/>
      <c r="Z13" s="10">
        <v>5984240</v>
      </c>
      <c r="AA13" s="10"/>
      <c r="AB13" s="1"/>
      <c r="AC13" s="12">
        <v>351072</v>
      </c>
      <c r="AD13" s="12">
        <f t="shared" si="0"/>
        <v>93657256</v>
      </c>
    </row>
    <row r="14" spans="1:30" s="11" customFormat="1" x14ac:dyDescent="0.15">
      <c r="A14" s="50">
        <v>37407</v>
      </c>
      <c r="B14" s="10">
        <v>62783404</v>
      </c>
      <c r="C14" s="10">
        <v>30748</v>
      </c>
      <c r="D14" s="10">
        <v>241102</v>
      </c>
      <c r="E14" s="10">
        <v>102765</v>
      </c>
      <c r="F14" s="10"/>
      <c r="G14" s="10">
        <v>222930</v>
      </c>
      <c r="H14" s="10"/>
      <c r="I14" s="10">
        <v>74535</v>
      </c>
      <c r="J14" s="10">
        <v>611581</v>
      </c>
      <c r="K14" s="10">
        <v>9019728</v>
      </c>
      <c r="L14" s="10">
        <v>842232</v>
      </c>
      <c r="M14" s="10"/>
      <c r="O14" s="10">
        <v>14219434</v>
      </c>
      <c r="P14" s="10"/>
      <c r="Q14" s="10">
        <v>372</v>
      </c>
      <c r="R14" s="10">
        <v>0</v>
      </c>
      <c r="S14" s="10">
        <v>5030</v>
      </c>
      <c r="T14" s="10">
        <v>11827238</v>
      </c>
      <c r="U14" s="10">
        <v>6401623</v>
      </c>
      <c r="W14" s="1"/>
      <c r="X14" s="1"/>
      <c r="Y14" s="1"/>
      <c r="Z14" s="10">
        <v>7485461</v>
      </c>
      <c r="AA14" s="10"/>
      <c r="AB14" s="1"/>
      <c r="AC14" s="12">
        <v>361008</v>
      </c>
      <c r="AD14" s="12">
        <f t="shared" si="0"/>
        <v>114229191</v>
      </c>
    </row>
    <row r="15" spans="1:30" s="11" customFormat="1" x14ac:dyDescent="0.15">
      <c r="A15" s="50">
        <v>37437</v>
      </c>
      <c r="B15" s="10">
        <v>55337529</v>
      </c>
      <c r="C15" s="10">
        <v>24043</v>
      </c>
      <c r="D15" s="10">
        <v>195565</v>
      </c>
      <c r="E15" s="10">
        <v>80990</v>
      </c>
      <c r="F15" s="10"/>
      <c r="G15" s="10">
        <v>201611</v>
      </c>
      <c r="H15" s="10"/>
      <c r="I15" s="10">
        <v>64811</v>
      </c>
      <c r="J15" s="10">
        <v>498234</v>
      </c>
      <c r="K15" s="10">
        <v>7606587</v>
      </c>
      <c r="L15" s="10">
        <v>644568</v>
      </c>
      <c r="M15" s="10"/>
      <c r="O15" s="10">
        <v>13140860</v>
      </c>
      <c r="P15" s="10"/>
      <c r="Q15" s="10">
        <v>264</v>
      </c>
      <c r="R15" s="10">
        <v>0</v>
      </c>
      <c r="S15" s="10">
        <v>1296</v>
      </c>
      <c r="T15" s="10">
        <v>10251097</v>
      </c>
      <c r="U15" s="10">
        <v>4884938</v>
      </c>
      <c r="W15" s="1"/>
      <c r="X15" s="1"/>
      <c r="Y15" s="1"/>
      <c r="Z15" s="10">
        <v>6102166</v>
      </c>
      <c r="AA15" s="10"/>
      <c r="AB15" s="1"/>
      <c r="AC15" s="12">
        <v>337776</v>
      </c>
      <c r="AD15" s="12">
        <f t="shared" si="0"/>
        <v>99372335</v>
      </c>
    </row>
    <row r="16" spans="1:30" s="11" customFormat="1" x14ac:dyDescent="0.15">
      <c r="A16" s="50">
        <v>37468</v>
      </c>
      <c r="B16" s="10">
        <v>72911747</v>
      </c>
      <c r="C16" s="10">
        <v>28782</v>
      </c>
      <c r="D16" s="10">
        <v>216410</v>
      </c>
      <c r="E16" s="10">
        <v>96635</v>
      </c>
      <c r="F16" s="10"/>
      <c r="G16" s="10">
        <v>218303</v>
      </c>
      <c r="H16" s="10"/>
      <c r="I16" s="10">
        <v>74236</v>
      </c>
      <c r="J16" s="10">
        <v>589426</v>
      </c>
      <c r="K16" s="10">
        <v>10071015</v>
      </c>
      <c r="L16" s="10">
        <v>745356</v>
      </c>
      <c r="M16" s="10"/>
      <c r="O16" s="10">
        <v>16688220</v>
      </c>
      <c r="P16" s="10"/>
      <c r="Q16" s="10">
        <v>240</v>
      </c>
      <c r="R16" s="10">
        <v>0</v>
      </c>
      <c r="S16" s="10">
        <v>1232</v>
      </c>
      <c r="T16" s="10">
        <v>14373049</v>
      </c>
      <c r="U16" s="10">
        <v>5774788</v>
      </c>
      <c r="W16" s="1"/>
      <c r="X16" s="1"/>
      <c r="Y16" s="1"/>
      <c r="Z16" s="10">
        <v>6236337</v>
      </c>
      <c r="AA16" s="10"/>
      <c r="AB16" s="1"/>
      <c r="AC16" s="12">
        <v>504108</v>
      </c>
      <c r="AD16" s="12">
        <f t="shared" si="0"/>
        <v>128529884</v>
      </c>
    </row>
    <row r="17" spans="1:30" s="11" customFormat="1" x14ac:dyDescent="0.15">
      <c r="A17" s="50">
        <v>37499</v>
      </c>
      <c r="B17" s="10">
        <v>61601726</v>
      </c>
      <c r="C17" s="10">
        <v>22688</v>
      </c>
      <c r="D17" s="10">
        <v>168988</v>
      </c>
      <c r="E17" s="10">
        <v>74617</v>
      </c>
      <c r="F17" s="10"/>
      <c r="G17" s="10">
        <v>154570</v>
      </c>
      <c r="H17" s="10"/>
      <c r="I17" s="10">
        <v>49380</v>
      </c>
      <c r="J17" s="10">
        <v>471209</v>
      </c>
      <c r="K17" s="10">
        <v>8577564</v>
      </c>
      <c r="L17" s="10">
        <v>678493</v>
      </c>
      <c r="M17" s="10"/>
      <c r="O17" s="10">
        <v>14096837</v>
      </c>
      <c r="P17" s="10"/>
      <c r="Q17" s="10">
        <v>132</v>
      </c>
      <c r="R17" s="10">
        <v>0</v>
      </c>
      <c r="S17" s="10">
        <v>295</v>
      </c>
      <c r="T17" s="10">
        <v>12095901</v>
      </c>
      <c r="U17" s="10">
        <v>4796100</v>
      </c>
      <c r="W17" s="1"/>
      <c r="X17" s="1"/>
      <c r="Y17" s="1"/>
      <c r="Z17" s="10">
        <v>4150282</v>
      </c>
      <c r="AA17" s="10"/>
      <c r="AB17" s="1"/>
      <c r="AC17" s="12">
        <v>420540</v>
      </c>
      <c r="AD17" s="12">
        <f t="shared" si="0"/>
        <v>107359322</v>
      </c>
    </row>
    <row r="18" spans="1:30" s="11" customFormat="1" x14ac:dyDescent="0.15">
      <c r="A18" s="50">
        <v>37529</v>
      </c>
      <c r="B18" s="10">
        <v>53182316</v>
      </c>
      <c r="C18" s="10">
        <v>20996</v>
      </c>
      <c r="D18" s="10">
        <v>149769</v>
      </c>
      <c r="E18" s="10">
        <v>66093</v>
      </c>
      <c r="F18" s="10"/>
      <c r="G18" s="10">
        <v>116613</v>
      </c>
      <c r="H18" s="10"/>
      <c r="I18" s="10">
        <v>55233</v>
      </c>
      <c r="J18" s="10">
        <v>422114</v>
      </c>
      <c r="K18" s="10">
        <v>7380951</v>
      </c>
      <c r="L18" s="10">
        <v>590040</v>
      </c>
      <c r="M18" s="10"/>
      <c r="O18" s="10">
        <v>12464041</v>
      </c>
      <c r="P18" s="10"/>
      <c r="Q18" s="10">
        <v>252</v>
      </c>
      <c r="R18" s="10">
        <v>0</v>
      </c>
      <c r="S18" s="10">
        <v>273</v>
      </c>
      <c r="T18" s="10">
        <v>10514770</v>
      </c>
      <c r="U18" s="10">
        <v>4157509</v>
      </c>
      <c r="W18" s="1"/>
      <c r="X18" s="1"/>
      <c r="Y18" s="1"/>
      <c r="Z18" s="10">
        <v>4172866</v>
      </c>
      <c r="AA18" s="10"/>
      <c r="AB18" s="1"/>
      <c r="AC18" s="12">
        <v>404628</v>
      </c>
      <c r="AD18" s="12">
        <f t="shared" si="0"/>
        <v>93698464</v>
      </c>
    </row>
    <row r="19" spans="1:30" s="11" customFormat="1" x14ac:dyDescent="0.15">
      <c r="A19" s="50">
        <v>37560</v>
      </c>
      <c r="B19" s="10">
        <v>52986337</v>
      </c>
      <c r="C19" s="10">
        <v>21148</v>
      </c>
      <c r="D19" s="10">
        <v>170996</v>
      </c>
      <c r="E19" s="10">
        <v>75622</v>
      </c>
      <c r="F19" s="10"/>
      <c r="G19" s="10">
        <v>179245</v>
      </c>
      <c r="H19" s="10"/>
      <c r="I19" s="10">
        <v>59434</v>
      </c>
      <c r="J19" s="10">
        <v>460662</v>
      </c>
      <c r="K19" s="10">
        <v>7643616</v>
      </c>
      <c r="L19" s="10">
        <v>672901</v>
      </c>
      <c r="M19" s="10"/>
      <c r="O19" s="10">
        <v>12593628</v>
      </c>
      <c r="P19" s="10"/>
      <c r="Q19" s="10">
        <v>108</v>
      </c>
      <c r="R19" s="10">
        <v>0</v>
      </c>
      <c r="S19" s="10">
        <v>148</v>
      </c>
      <c r="T19" s="10">
        <v>10362073</v>
      </c>
      <c r="U19" s="10">
        <v>4360407</v>
      </c>
      <c r="W19" s="1"/>
      <c r="X19" s="1"/>
      <c r="Y19" s="1"/>
      <c r="Z19" s="10">
        <v>5623605</v>
      </c>
      <c r="AA19" s="10"/>
      <c r="AB19" s="1"/>
      <c r="AC19" s="12">
        <v>372504</v>
      </c>
      <c r="AD19" s="12">
        <f t="shared" si="0"/>
        <v>95582434</v>
      </c>
    </row>
    <row r="20" spans="1:30" s="11" customFormat="1" x14ac:dyDescent="0.15">
      <c r="A20" s="50">
        <v>37590</v>
      </c>
      <c r="B20" s="10">
        <v>43968926</v>
      </c>
      <c r="C20" s="10">
        <v>21020</v>
      </c>
      <c r="D20" s="10">
        <v>161230</v>
      </c>
      <c r="E20" s="10">
        <v>69955</v>
      </c>
      <c r="F20" s="10"/>
      <c r="G20" s="10">
        <v>211353</v>
      </c>
      <c r="H20" s="10"/>
      <c r="I20" s="10">
        <v>49877</v>
      </c>
      <c r="J20" s="10">
        <v>429725</v>
      </c>
      <c r="K20" s="10">
        <v>6323687</v>
      </c>
      <c r="L20" s="10">
        <v>595539</v>
      </c>
      <c r="M20" s="10"/>
      <c r="O20" s="10">
        <v>10476274</v>
      </c>
      <c r="P20" s="10"/>
      <c r="Q20" s="10">
        <v>108</v>
      </c>
      <c r="R20" s="10">
        <v>0</v>
      </c>
      <c r="S20" s="10">
        <v>14</v>
      </c>
      <c r="T20" s="10">
        <v>8511644</v>
      </c>
      <c r="U20" s="10">
        <v>3811366</v>
      </c>
      <c r="W20" s="1"/>
      <c r="X20" s="1"/>
      <c r="Y20" s="1"/>
      <c r="Z20" s="10">
        <v>5277339</v>
      </c>
      <c r="AA20" s="10"/>
      <c r="AB20" s="1"/>
      <c r="AC20" s="12">
        <v>321960</v>
      </c>
      <c r="AD20" s="12">
        <f t="shared" si="0"/>
        <v>80230017</v>
      </c>
    </row>
    <row r="21" spans="1:30" s="11" customFormat="1" x14ac:dyDescent="0.15">
      <c r="A21" s="50">
        <v>37621</v>
      </c>
      <c r="B21" s="10">
        <v>43645575</v>
      </c>
      <c r="C21" s="10">
        <v>19741</v>
      </c>
      <c r="D21" s="10">
        <v>144555</v>
      </c>
      <c r="E21" s="10">
        <v>69983</v>
      </c>
      <c r="F21" s="10"/>
      <c r="G21" s="10">
        <v>202720</v>
      </c>
      <c r="H21" s="10"/>
      <c r="I21" s="10">
        <v>44084</v>
      </c>
      <c r="J21" s="10">
        <v>427414</v>
      </c>
      <c r="K21" s="10">
        <v>6006459</v>
      </c>
      <c r="L21" s="10">
        <v>580321</v>
      </c>
      <c r="M21" s="10"/>
      <c r="O21" s="10">
        <v>10646532</v>
      </c>
      <c r="P21" s="10"/>
      <c r="Q21" s="10">
        <v>180</v>
      </c>
      <c r="R21" s="10">
        <v>0</v>
      </c>
      <c r="S21" s="10">
        <v>24</v>
      </c>
      <c r="T21" s="10">
        <v>7916705</v>
      </c>
      <c r="U21" s="10">
        <v>3833274</v>
      </c>
      <c r="W21" s="1"/>
      <c r="X21" s="1"/>
      <c r="Y21" s="1"/>
      <c r="Z21" s="10">
        <v>5187676</v>
      </c>
      <c r="AA21" s="10"/>
      <c r="AB21" s="1"/>
      <c r="AC21" s="12">
        <v>337452</v>
      </c>
      <c r="AD21" s="12">
        <f t="shared" si="0"/>
        <v>79062695</v>
      </c>
    </row>
    <row r="22" spans="1:30" s="11" customFormat="1" x14ac:dyDescent="0.15">
      <c r="A22" s="50">
        <v>37652</v>
      </c>
      <c r="B22" s="10">
        <v>47880549</v>
      </c>
      <c r="C22" s="10">
        <v>21936</v>
      </c>
      <c r="D22" s="10">
        <v>151209</v>
      </c>
      <c r="E22" s="10">
        <v>81828</v>
      </c>
      <c r="F22" s="10"/>
      <c r="G22" s="10">
        <v>190023</v>
      </c>
      <c r="H22" s="10"/>
      <c r="I22" s="10">
        <v>54615</v>
      </c>
      <c r="J22" s="10">
        <v>473671</v>
      </c>
      <c r="K22" s="10">
        <v>6635882</v>
      </c>
      <c r="L22" s="10">
        <v>655725</v>
      </c>
      <c r="M22" s="10"/>
      <c r="O22" s="10">
        <v>11997791</v>
      </c>
      <c r="P22" s="10"/>
      <c r="Q22" s="10">
        <v>156</v>
      </c>
      <c r="R22" s="10">
        <v>0</v>
      </c>
      <c r="S22" s="10">
        <v>0</v>
      </c>
      <c r="T22" s="10">
        <v>8002763</v>
      </c>
      <c r="U22" s="10">
        <v>4619917</v>
      </c>
      <c r="W22" s="1"/>
      <c r="X22" s="1"/>
      <c r="Y22" s="1"/>
      <c r="Z22" s="10">
        <v>4910116</v>
      </c>
      <c r="AA22" s="10"/>
      <c r="AB22" s="1"/>
      <c r="AC22" s="12">
        <v>381108</v>
      </c>
      <c r="AD22" s="12">
        <f t="shared" si="0"/>
        <v>86057289</v>
      </c>
    </row>
    <row r="23" spans="1:30" s="11" customFormat="1" x14ac:dyDescent="0.15">
      <c r="A23" s="50">
        <v>37680</v>
      </c>
      <c r="B23" s="10">
        <v>37769078</v>
      </c>
      <c r="C23" s="10">
        <v>17607</v>
      </c>
      <c r="D23" s="10">
        <v>129282</v>
      </c>
      <c r="E23" s="10">
        <v>63876</v>
      </c>
      <c r="F23" s="10"/>
      <c r="G23" s="10">
        <v>209878</v>
      </c>
      <c r="H23" s="10"/>
      <c r="I23" s="10">
        <v>44118</v>
      </c>
      <c r="J23" s="10">
        <v>401131</v>
      </c>
      <c r="K23" s="10">
        <v>5146460</v>
      </c>
      <c r="L23" s="10">
        <v>526286</v>
      </c>
      <c r="M23" s="10"/>
      <c r="O23" s="10">
        <v>9650862</v>
      </c>
      <c r="P23" s="10"/>
      <c r="Q23" s="10">
        <v>132</v>
      </c>
      <c r="R23" s="10">
        <v>0</v>
      </c>
      <c r="S23" s="10">
        <v>0</v>
      </c>
      <c r="T23" s="10">
        <v>6590621</v>
      </c>
      <c r="U23" s="10">
        <v>3635115</v>
      </c>
      <c r="W23" s="1"/>
      <c r="X23" s="1"/>
      <c r="Y23" s="1"/>
      <c r="Z23" s="10">
        <v>4460816</v>
      </c>
      <c r="AA23" s="10"/>
      <c r="AB23" s="1"/>
      <c r="AC23" s="12">
        <v>277536</v>
      </c>
      <c r="AD23" s="12">
        <f t="shared" si="0"/>
        <v>68922798</v>
      </c>
    </row>
    <row r="24" spans="1:30" s="11" customFormat="1" x14ac:dyDescent="0.15">
      <c r="A24" s="50">
        <v>37711</v>
      </c>
      <c r="B24" s="10">
        <v>43588114</v>
      </c>
      <c r="C24" s="10">
        <v>18485</v>
      </c>
      <c r="D24" s="10">
        <v>156365</v>
      </c>
      <c r="E24" s="10">
        <v>66671</v>
      </c>
      <c r="F24" s="10"/>
      <c r="G24" s="10">
        <v>262779</v>
      </c>
      <c r="H24" s="10"/>
      <c r="I24" s="10">
        <v>47110</v>
      </c>
      <c r="J24" s="10">
        <v>468100</v>
      </c>
      <c r="K24" s="10">
        <v>5606757</v>
      </c>
      <c r="L24" s="10">
        <v>565422</v>
      </c>
      <c r="M24" s="10"/>
      <c r="O24" s="10">
        <v>11382556</v>
      </c>
      <c r="P24" s="10"/>
      <c r="Q24" s="10">
        <v>72</v>
      </c>
      <c r="R24" s="10">
        <v>0</v>
      </c>
      <c r="S24" s="10">
        <v>0</v>
      </c>
      <c r="T24" s="10">
        <v>7508822</v>
      </c>
      <c r="U24" s="10">
        <v>3956692</v>
      </c>
      <c r="W24" s="1"/>
      <c r="X24" s="1"/>
      <c r="Y24" s="1"/>
      <c r="Z24" s="10">
        <v>5263413</v>
      </c>
      <c r="AA24" s="10"/>
      <c r="AB24" s="1"/>
      <c r="AC24" s="12">
        <v>361644</v>
      </c>
      <c r="AD24" s="12">
        <f t="shared" si="0"/>
        <v>79253002</v>
      </c>
    </row>
    <row r="25" spans="1:30" s="11" customFormat="1" x14ac:dyDescent="0.15">
      <c r="A25" s="50">
        <v>37741</v>
      </c>
      <c r="B25" s="10">
        <v>61131230</v>
      </c>
      <c r="C25" s="10">
        <v>26544</v>
      </c>
      <c r="D25" s="10">
        <v>229968</v>
      </c>
      <c r="E25" s="10">
        <v>94097</v>
      </c>
      <c r="F25" s="10"/>
      <c r="G25" s="10">
        <v>435784</v>
      </c>
      <c r="H25" s="10"/>
      <c r="I25" s="10">
        <v>66421</v>
      </c>
      <c r="J25" s="10">
        <v>664951</v>
      </c>
      <c r="K25" s="10">
        <v>8025435</v>
      </c>
      <c r="L25" s="10">
        <v>774294</v>
      </c>
      <c r="M25" s="10"/>
      <c r="O25" s="10">
        <v>14292456</v>
      </c>
      <c r="P25" s="10"/>
      <c r="Q25" s="10">
        <v>180</v>
      </c>
      <c r="R25" s="10">
        <v>0</v>
      </c>
      <c r="S25" s="10">
        <v>120</v>
      </c>
      <c r="T25" s="10">
        <v>11952879</v>
      </c>
      <c r="U25" s="10">
        <v>5957416</v>
      </c>
      <c r="W25" s="1"/>
      <c r="X25" s="1"/>
      <c r="Y25" s="1"/>
      <c r="Z25" s="10">
        <v>7611103</v>
      </c>
      <c r="AA25" s="10"/>
      <c r="AB25" s="1"/>
      <c r="AC25" s="12">
        <v>413232</v>
      </c>
      <c r="AD25" s="12">
        <f t="shared" si="0"/>
        <v>111676110</v>
      </c>
    </row>
    <row r="26" spans="1:30" s="11" customFormat="1" x14ac:dyDescent="0.15">
      <c r="A26" s="50">
        <v>37772</v>
      </c>
      <c r="B26" s="10">
        <v>60414847</v>
      </c>
      <c r="C26" s="10">
        <v>25756</v>
      </c>
      <c r="D26" s="10">
        <v>241945</v>
      </c>
      <c r="E26" s="10">
        <v>91488</v>
      </c>
      <c r="F26" s="10"/>
      <c r="G26" s="10">
        <v>447210</v>
      </c>
      <c r="H26" s="10"/>
      <c r="I26" s="10">
        <v>60719</v>
      </c>
      <c r="J26" s="10">
        <v>630500</v>
      </c>
      <c r="K26" s="10">
        <v>7889912</v>
      </c>
      <c r="L26" s="10">
        <v>726589</v>
      </c>
      <c r="M26" s="10"/>
      <c r="O26" s="10">
        <v>14626866</v>
      </c>
      <c r="P26" s="10"/>
      <c r="Q26" s="10">
        <v>204</v>
      </c>
      <c r="R26" s="10">
        <v>0</v>
      </c>
      <c r="S26" s="10">
        <v>45</v>
      </c>
      <c r="T26" s="10">
        <v>11656907</v>
      </c>
      <c r="U26" s="10">
        <v>5532490</v>
      </c>
      <c r="W26" s="1"/>
      <c r="X26" s="1"/>
      <c r="Y26" s="1"/>
      <c r="Z26" s="10">
        <v>6795474</v>
      </c>
      <c r="AA26" s="10"/>
      <c r="AB26" s="10">
        <v>294</v>
      </c>
      <c r="AC26" s="12">
        <v>414696</v>
      </c>
      <c r="AD26" s="12">
        <f t="shared" si="0"/>
        <v>109555942</v>
      </c>
    </row>
    <row r="27" spans="1:30" s="11" customFormat="1" x14ac:dyDescent="0.15">
      <c r="A27" s="50">
        <v>37802</v>
      </c>
      <c r="B27" s="10">
        <v>57887268</v>
      </c>
      <c r="C27" s="10">
        <v>20745</v>
      </c>
      <c r="D27" s="10">
        <v>195453</v>
      </c>
      <c r="E27" s="10">
        <v>75438</v>
      </c>
      <c r="F27" s="10"/>
      <c r="G27" s="10">
        <v>491114</v>
      </c>
      <c r="H27" s="10"/>
      <c r="I27" s="10">
        <v>51983</v>
      </c>
      <c r="J27" s="10">
        <v>553020</v>
      </c>
      <c r="K27" s="10">
        <v>7306236</v>
      </c>
      <c r="L27" s="10">
        <v>621658</v>
      </c>
      <c r="M27" s="10"/>
      <c r="O27" s="10">
        <v>13744578</v>
      </c>
      <c r="P27" s="10"/>
      <c r="Q27" s="10">
        <v>144</v>
      </c>
      <c r="R27" s="10">
        <v>0</v>
      </c>
      <c r="S27" s="10">
        <v>0</v>
      </c>
      <c r="T27" s="10">
        <v>11434147</v>
      </c>
      <c r="U27" s="10">
        <v>4686918</v>
      </c>
      <c r="W27" s="1"/>
      <c r="X27" s="1"/>
      <c r="Y27" s="1"/>
      <c r="Z27" s="10">
        <v>6155415</v>
      </c>
      <c r="AA27" s="10"/>
      <c r="AB27" s="10">
        <v>1760</v>
      </c>
      <c r="AC27" s="12">
        <v>419892</v>
      </c>
      <c r="AD27" s="12">
        <f t="shared" si="0"/>
        <v>103645769</v>
      </c>
    </row>
    <row r="28" spans="1:30" s="11" customFormat="1" x14ac:dyDescent="0.15">
      <c r="A28" s="50">
        <v>37833</v>
      </c>
      <c r="B28" s="10">
        <v>74496214</v>
      </c>
      <c r="C28" s="10">
        <v>23847</v>
      </c>
      <c r="D28" s="10">
        <v>205376</v>
      </c>
      <c r="E28" s="10">
        <v>88898</v>
      </c>
      <c r="F28" s="10"/>
      <c r="G28" s="10">
        <v>484427</v>
      </c>
      <c r="H28" s="10"/>
      <c r="I28" s="10">
        <v>68628</v>
      </c>
      <c r="J28" s="10">
        <v>652252</v>
      </c>
      <c r="K28" s="10">
        <v>9554898</v>
      </c>
      <c r="L28" s="10">
        <v>744216</v>
      </c>
      <c r="M28" s="10"/>
      <c r="O28" s="10">
        <v>17071496</v>
      </c>
      <c r="P28" s="10"/>
      <c r="Q28" s="10">
        <v>132</v>
      </c>
      <c r="R28" s="10">
        <v>0</v>
      </c>
      <c r="S28" s="10">
        <v>30</v>
      </c>
      <c r="T28" s="10">
        <v>15405543</v>
      </c>
      <c r="U28" s="10">
        <v>5616423</v>
      </c>
      <c r="W28" s="1"/>
      <c r="X28" s="1"/>
      <c r="Y28" s="1"/>
      <c r="Z28" s="10">
        <v>6350056</v>
      </c>
      <c r="AA28" s="10"/>
      <c r="AB28" s="10">
        <v>6113</v>
      </c>
      <c r="AC28" s="12">
        <v>536460</v>
      </c>
      <c r="AD28" s="12">
        <f t="shared" si="0"/>
        <v>131305009</v>
      </c>
    </row>
    <row r="29" spans="1:30" s="11" customFormat="1" x14ac:dyDescent="0.15">
      <c r="A29" s="50">
        <v>37864</v>
      </c>
      <c r="B29" s="10">
        <v>69646261</v>
      </c>
      <c r="C29" s="10">
        <v>19668</v>
      </c>
      <c r="D29" s="10">
        <v>181142</v>
      </c>
      <c r="E29" s="10">
        <v>85117</v>
      </c>
      <c r="F29" s="10"/>
      <c r="G29" s="10">
        <v>326045</v>
      </c>
      <c r="H29" s="10"/>
      <c r="I29" s="10">
        <v>58484</v>
      </c>
      <c r="J29" s="10">
        <v>578850</v>
      </c>
      <c r="K29" s="10">
        <v>9169539</v>
      </c>
      <c r="L29" s="10">
        <v>674267</v>
      </c>
      <c r="M29" s="10"/>
      <c r="O29" s="10">
        <v>15311692</v>
      </c>
      <c r="P29" s="10"/>
      <c r="Q29" s="10">
        <v>120</v>
      </c>
      <c r="R29" s="10">
        <v>0</v>
      </c>
      <c r="S29" s="10">
        <v>0</v>
      </c>
      <c r="T29" s="10">
        <v>15775789</v>
      </c>
      <c r="U29" s="10">
        <v>5083438</v>
      </c>
      <c r="W29" s="1"/>
      <c r="X29" s="1"/>
      <c r="Y29" s="1"/>
      <c r="Z29" s="10">
        <v>4829767</v>
      </c>
      <c r="AA29" s="10"/>
      <c r="AB29" s="10">
        <v>8358</v>
      </c>
      <c r="AC29" s="12">
        <v>472212</v>
      </c>
      <c r="AD29" s="12">
        <f t="shared" si="0"/>
        <v>122220749</v>
      </c>
    </row>
    <row r="30" spans="1:30" s="11" customFormat="1" x14ac:dyDescent="0.15">
      <c r="A30" s="50">
        <v>37894</v>
      </c>
      <c r="B30" s="10">
        <v>59484817</v>
      </c>
      <c r="C30" s="10">
        <v>17809</v>
      </c>
      <c r="D30" s="10">
        <v>148736</v>
      </c>
      <c r="E30" s="10">
        <v>74676</v>
      </c>
      <c r="F30" s="10"/>
      <c r="G30" s="10">
        <v>331644</v>
      </c>
      <c r="H30" s="10"/>
      <c r="I30" s="10">
        <v>50367</v>
      </c>
      <c r="J30" s="10">
        <v>474145</v>
      </c>
      <c r="K30" s="10">
        <v>7460553</v>
      </c>
      <c r="L30" s="10">
        <v>591368</v>
      </c>
      <c r="M30" s="10"/>
      <c r="O30" s="10">
        <v>14222169</v>
      </c>
      <c r="P30" s="10"/>
      <c r="Q30" s="10">
        <v>96</v>
      </c>
      <c r="R30" s="10">
        <v>0</v>
      </c>
      <c r="S30" s="10">
        <v>0</v>
      </c>
      <c r="T30" s="10">
        <v>12436114</v>
      </c>
      <c r="U30" s="10">
        <v>4069213</v>
      </c>
      <c r="W30" s="1"/>
      <c r="X30" s="1"/>
      <c r="Y30" s="1"/>
      <c r="Z30" s="10">
        <v>4410828</v>
      </c>
      <c r="AA30" s="10"/>
      <c r="AB30" s="10">
        <v>10293</v>
      </c>
      <c r="AC30" s="12">
        <v>469236</v>
      </c>
      <c r="AD30" s="12">
        <f t="shared" si="0"/>
        <v>104252064</v>
      </c>
    </row>
    <row r="31" spans="1:30" s="11" customFormat="1" x14ac:dyDescent="0.15">
      <c r="A31" s="50">
        <v>37925</v>
      </c>
      <c r="B31" s="10">
        <v>62746128</v>
      </c>
      <c r="C31" s="10">
        <v>21241</v>
      </c>
      <c r="D31" s="10">
        <v>168659</v>
      </c>
      <c r="E31" s="10">
        <v>101838</v>
      </c>
      <c r="F31" s="10"/>
      <c r="G31" s="10">
        <v>558698</v>
      </c>
      <c r="H31" s="10"/>
      <c r="I31" s="10">
        <v>61762</v>
      </c>
      <c r="J31" s="10">
        <v>607267</v>
      </c>
      <c r="K31" s="10">
        <v>8749199</v>
      </c>
      <c r="L31" s="10">
        <v>724144</v>
      </c>
      <c r="M31" s="10"/>
      <c r="O31" s="10">
        <v>14489884</v>
      </c>
      <c r="P31" s="10"/>
      <c r="Q31" s="10">
        <v>132</v>
      </c>
      <c r="R31" s="10">
        <v>0</v>
      </c>
      <c r="S31" s="10">
        <v>0</v>
      </c>
      <c r="T31" s="10">
        <v>14540589</v>
      </c>
      <c r="U31" s="10">
        <v>5032299</v>
      </c>
      <c r="W31" s="1"/>
      <c r="X31" s="1"/>
      <c r="Y31" s="1"/>
      <c r="Z31" s="10">
        <v>6687315</v>
      </c>
      <c r="AA31" s="10"/>
      <c r="AB31" s="10">
        <v>19847</v>
      </c>
      <c r="AC31" s="12">
        <v>434736</v>
      </c>
      <c r="AD31" s="12">
        <f t="shared" si="0"/>
        <v>114943738</v>
      </c>
    </row>
    <row r="32" spans="1:30" s="11" customFormat="1" x14ac:dyDescent="0.15">
      <c r="A32" s="50">
        <v>37955</v>
      </c>
      <c r="B32" s="10">
        <v>38717807</v>
      </c>
      <c r="C32" s="10">
        <v>15024</v>
      </c>
      <c r="D32" s="10">
        <v>106145</v>
      </c>
      <c r="E32" s="10">
        <v>73556</v>
      </c>
      <c r="F32" s="10"/>
      <c r="G32" s="10">
        <v>439787</v>
      </c>
      <c r="H32" s="10"/>
      <c r="I32" s="10">
        <v>43262</v>
      </c>
      <c r="J32" s="10">
        <v>399764</v>
      </c>
      <c r="K32" s="10">
        <v>5308634</v>
      </c>
      <c r="L32" s="10">
        <v>490224</v>
      </c>
      <c r="M32" s="10"/>
      <c r="O32" s="10">
        <v>10400371</v>
      </c>
      <c r="P32" s="10"/>
      <c r="Q32" s="10">
        <v>96</v>
      </c>
      <c r="R32" s="10">
        <v>0</v>
      </c>
      <c r="S32" s="10">
        <v>0</v>
      </c>
      <c r="T32" s="10">
        <v>8251319</v>
      </c>
      <c r="U32" s="10">
        <v>3232019</v>
      </c>
      <c r="W32" s="1"/>
      <c r="X32" s="1"/>
      <c r="Y32" s="1"/>
      <c r="Z32" s="10">
        <v>4568886</v>
      </c>
      <c r="AA32" s="10"/>
      <c r="AB32" s="10">
        <v>17746</v>
      </c>
      <c r="AC32" s="12">
        <v>292332</v>
      </c>
      <c r="AD32" s="12">
        <f t="shared" si="0"/>
        <v>72356972</v>
      </c>
    </row>
    <row r="33" spans="1:30" s="11" customFormat="1" x14ac:dyDescent="0.15">
      <c r="A33" s="50">
        <v>37986</v>
      </c>
      <c r="B33" s="10">
        <v>47068647</v>
      </c>
      <c r="C33" s="10">
        <v>17436</v>
      </c>
      <c r="D33" s="10">
        <v>123319</v>
      </c>
      <c r="E33" s="10">
        <v>79403</v>
      </c>
      <c r="F33" s="10"/>
      <c r="G33" s="10">
        <v>500116</v>
      </c>
      <c r="H33" s="10"/>
      <c r="I33" s="10">
        <v>54931</v>
      </c>
      <c r="J33" s="10">
        <v>504944</v>
      </c>
      <c r="K33" s="10">
        <v>6504649</v>
      </c>
      <c r="L33" s="10">
        <v>599616</v>
      </c>
      <c r="M33" s="10"/>
      <c r="O33" s="10">
        <v>12145817</v>
      </c>
      <c r="P33" s="10"/>
      <c r="Q33" s="10">
        <v>108</v>
      </c>
      <c r="R33" s="10">
        <v>0</v>
      </c>
      <c r="S33" s="10">
        <v>0</v>
      </c>
      <c r="T33" s="10">
        <v>9664528</v>
      </c>
      <c r="U33" s="10">
        <v>4128571</v>
      </c>
      <c r="W33" s="1"/>
      <c r="X33" s="1"/>
      <c r="Y33" s="1"/>
      <c r="Z33" s="10">
        <v>5735395</v>
      </c>
      <c r="AA33" s="10"/>
      <c r="AB33" s="10">
        <v>21830</v>
      </c>
      <c r="AC33" s="12">
        <v>381756</v>
      </c>
      <c r="AD33" s="12">
        <f t="shared" si="0"/>
        <v>87531066</v>
      </c>
    </row>
    <row r="34" spans="1:30" s="11" customFormat="1" x14ac:dyDescent="0.15">
      <c r="A34" s="50">
        <v>38017</v>
      </c>
      <c r="B34" s="10">
        <v>47578650</v>
      </c>
      <c r="C34" s="10">
        <v>18981</v>
      </c>
      <c r="D34" s="10">
        <v>127761</v>
      </c>
      <c r="E34" s="10">
        <v>82523</v>
      </c>
      <c r="F34" s="10"/>
      <c r="G34" s="10">
        <v>391298</v>
      </c>
      <c r="H34" s="10"/>
      <c r="I34" s="10">
        <v>47806</v>
      </c>
      <c r="J34" s="10">
        <v>534720</v>
      </c>
      <c r="K34" s="10">
        <v>6565701</v>
      </c>
      <c r="L34" s="10">
        <v>603521</v>
      </c>
      <c r="M34" s="10"/>
      <c r="O34" s="10">
        <v>11887380</v>
      </c>
      <c r="P34" s="10"/>
      <c r="Q34" s="10">
        <v>156</v>
      </c>
      <c r="R34" s="10">
        <v>0</v>
      </c>
      <c r="S34" s="10">
        <v>0</v>
      </c>
      <c r="T34" s="10">
        <v>9149923</v>
      </c>
      <c r="U34" s="10">
        <v>4632173</v>
      </c>
      <c r="W34" s="1"/>
      <c r="X34" s="1"/>
      <c r="Y34" s="1"/>
      <c r="Z34" s="10">
        <v>5029976</v>
      </c>
      <c r="AA34" s="10"/>
      <c r="AB34" s="10">
        <v>25261</v>
      </c>
      <c r="AC34" s="12">
        <v>407760</v>
      </c>
      <c r="AD34" s="12">
        <f t="shared" si="0"/>
        <v>87083590</v>
      </c>
    </row>
    <row r="35" spans="1:30" s="11" customFormat="1" x14ac:dyDescent="0.15">
      <c r="A35" s="50">
        <v>38046</v>
      </c>
      <c r="B35" s="10">
        <v>43257503</v>
      </c>
      <c r="C35" s="10">
        <v>16443</v>
      </c>
      <c r="D35" s="10">
        <v>104051</v>
      </c>
      <c r="E35" s="10">
        <v>68752</v>
      </c>
      <c r="F35" s="10"/>
      <c r="G35" s="10">
        <v>409464</v>
      </c>
      <c r="H35" s="10"/>
      <c r="I35" s="10">
        <v>43187</v>
      </c>
      <c r="J35" s="10">
        <v>529968</v>
      </c>
      <c r="K35" s="10">
        <v>5899089</v>
      </c>
      <c r="L35" s="10">
        <v>561880</v>
      </c>
      <c r="M35" s="10"/>
      <c r="O35" s="10">
        <v>11108794</v>
      </c>
      <c r="P35" s="10"/>
      <c r="Q35" s="10">
        <v>60</v>
      </c>
      <c r="R35" s="10">
        <v>0</v>
      </c>
      <c r="S35" s="10">
        <v>0</v>
      </c>
      <c r="T35" s="10">
        <v>8899968</v>
      </c>
      <c r="U35" s="10">
        <v>4229316</v>
      </c>
      <c r="W35" s="1"/>
      <c r="X35" s="1"/>
      <c r="Y35" s="1"/>
      <c r="Z35" s="10">
        <v>5518299</v>
      </c>
      <c r="AA35" s="10"/>
      <c r="AB35" s="10">
        <v>21780</v>
      </c>
      <c r="AC35" s="12">
        <v>374580</v>
      </c>
      <c r="AD35" s="12">
        <f t="shared" si="0"/>
        <v>81043134</v>
      </c>
    </row>
    <row r="36" spans="1:30" s="11" customFormat="1" x14ac:dyDescent="0.15">
      <c r="A36" s="50">
        <v>38077</v>
      </c>
      <c r="B36" s="10">
        <v>56663029</v>
      </c>
      <c r="C36" s="10">
        <v>22782</v>
      </c>
      <c r="D36" s="10">
        <v>152608</v>
      </c>
      <c r="E36" s="10">
        <v>96348</v>
      </c>
      <c r="F36" s="10"/>
      <c r="G36" s="10">
        <v>629403</v>
      </c>
      <c r="H36" s="10"/>
      <c r="I36" s="10">
        <v>62720</v>
      </c>
      <c r="J36" s="10">
        <v>669964</v>
      </c>
      <c r="K36" s="10">
        <v>7565626</v>
      </c>
      <c r="L36" s="10">
        <v>689938</v>
      </c>
      <c r="M36" s="10"/>
      <c r="O36" s="10">
        <v>14834917</v>
      </c>
      <c r="P36" s="10"/>
      <c r="Q36" s="10">
        <v>252</v>
      </c>
      <c r="R36" s="10">
        <v>0</v>
      </c>
      <c r="S36" s="10">
        <v>0</v>
      </c>
      <c r="T36" s="10">
        <v>12244280</v>
      </c>
      <c r="U36" s="10">
        <v>5246923</v>
      </c>
      <c r="W36" s="1"/>
      <c r="X36" s="1"/>
      <c r="Y36" s="1"/>
      <c r="Z36" s="10">
        <v>7317275</v>
      </c>
      <c r="AA36" s="10"/>
      <c r="AB36" s="10">
        <v>30039</v>
      </c>
      <c r="AC36" s="12">
        <v>485724</v>
      </c>
      <c r="AD36" s="12">
        <f t="shared" si="0"/>
        <v>106711828</v>
      </c>
    </row>
    <row r="37" spans="1:30" s="11" customFormat="1" x14ac:dyDescent="0.15">
      <c r="A37" s="50">
        <v>38107</v>
      </c>
      <c r="B37" s="10">
        <v>60725654</v>
      </c>
      <c r="C37" s="10">
        <v>22416</v>
      </c>
      <c r="D37" s="10">
        <v>174256</v>
      </c>
      <c r="E37" s="10">
        <v>94789</v>
      </c>
      <c r="F37" s="10"/>
      <c r="G37" s="10">
        <v>623331</v>
      </c>
      <c r="H37" s="10"/>
      <c r="I37" s="10">
        <v>65917</v>
      </c>
      <c r="J37" s="10">
        <v>712995</v>
      </c>
      <c r="K37" s="10">
        <v>8170340</v>
      </c>
      <c r="L37" s="10">
        <v>721038</v>
      </c>
      <c r="M37" s="10"/>
      <c r="O37" s="10">
        <v>14870783</v>
      </c>
      <c r="P37" s="10"/>
      <c r="Q37" s="10">
        <v>144</v>
      </c>
      <c r="R37" s="10">
        <v>0</v>
      </c>
      <c r="S37" s="10">
        <v>0</v>
      </c>
      <c r="T37" s="10">
        <v>14027395</v>
      </c>
      <c r="U37" s="10">
        <v>5646171</v>
      </c>
      <c r="W37" s="1"/>
      <c r="X37" s="1"/>
      <c r="Y37" s="1"/>
      <c r="Z37" s="10">
        <v>7403092</v>
      </c>
      <c r="AA37" s="10"/>
      <c r="AB37" s="10">
        <v>28942</v>
      </c>
      <c r="AC37" s="12">
        <v>503472</v>
      </c>
      <c r="AD37" s="12">
        <f t="shared" si="0"/>
        <v>113790735</v>
      </c>
    </row>
    <row r="38" spans="1:30" s="11" customFormat="1" x14ac:dyDescent="0.15">
      <c r="A38" s="50">
        <v>38138</v>
      </c>
      <c r="B38" s="10">
        <v>55533842</v>
      </c>
      <c r="C38" s="10">
        <v>21665</v>
      </c>
      <c r="D38" s="10">
        <v>174166</v>
      </c>
      <c r="E38" s="10">
        <v>83875</v>
      </c>
      <c r="F38" s="10"/>
      <c r="G38" s="10">
        <v>757862</v>
      </c>
      <c r="H38" s="10"/>
      <c r="I38" s="10">
        <v>56200</v>
      </c>
      <c r="J38" s="10">
        <v>600657</v>
      </c>
      <c r="K38" s="10">
        <v>7243887</v>
      </c>
      <c r="L38" s="10">
        <v>624252</v>
      </c>
      <c r="M38" s="10"/>
      <c r="O38" s="10">
        <v>14386428</v>
      </c>
      <c r="P38" s="10"/>
      <c r="Q38" s="10">
        <v>156</v>
      </c>
      <c r="R38" s="10">
        <v>0</v>
      </c>
      <c r="S38" s="10">
        <v>0</v>
      </c>
      <c r="T38" s="10">
        <v>12597574</v>
      </c>
      <c r="U38" s="10">
        <v>4752014</v>
      </c>
      <c r="W38" s="1"/>
      <c r="X38" s="1"/>
      <c r="Y38" s="1"/>
      <c r="Z38" s="10">
        <v>6447751</v>
      </c>
      <c r="AA38" s="10"/>
      <c r="AB38" s="10">
        <v>24937</v>
      </c>
      <c r="AC38" s="12">
        <v>507672</v>
      </c>
      <c r="AD38" s="12">
        <f t="shared" si="0"/>
        <v>103812938</v>
      </c>
    </row>
    <row r="39" spans="1:30" s="11" customFormat="1" x14ac:dyDescent="0.15">
      <c r="A39" s="50">
        <v>38168</v>
      </c>
      <c r="B39" s="10">
        <v>66274689</v>
      </c>
      <c r="C39" s="10">
        <v>24640</v>
      </c>
      <c r="D39" s="10">
        <v>197353</v>
      </c>
      <c r="E39" s="10">
        <v>96987</v>
      </c>
      <c r="F39" s="10"/>
      <c r="G39" s="10">
        <v>832571</v>
      </c>
      <c r="H39" s="10"/>
      <c r="I39" s="10">
        <v>66214</v>
      </c>
      <c r="J39" s="10">
        <v>718320</v>
      </c>
      <c r="K39" s="10">
        <v>8824980</v>
      </c>
      <c r="L39" s="10">
        <v>716016</v>
      </c>
      <c r="M39" s="10"/>
      <c r="O39" s="10">
        <v>16385172</v>
      </c>
      <c r="P39" s="10"/>
      <c r="Q39" s="10">
        <v>180</v>
      </c>
      <c r="R39" s="10">
        <v>0</v>
      </c>
      <c r="S39" s="10">
        <v>0</v>
      </c>
      <c r="T39" s="10">
        <v>15914162</v>
      </c>
      <c r="U39" s="10">
        <v>5450157</v>
      </c>
      <c r="W39" s="1"/>
      <c r="X39" s="1"/>
      <c r="Y39" s="1"/>
      <c r="Z39" s="10">
        <v>7566334</v>
      </c>
      <c r="AA39" s="10"/>
      <c r="AB39" s="10">
        <v>28627</v>
      </c>
      <c r="AC39" s="12">
        <v>599700</v>
      </c>
      <c r="AD39" s="12">
        <f t="shared" si="0"/>
        <v>123696102</v>
      </c>
    </row>
    <row r="40" spans="1:30" s="11" customFormat="1" x14ac:dyDescent="0.15">
      <c r="A40" s="50">
        <v>38199</v>
      </c>
      <c r="B40" s="10">
        <v>71531286</v>
      </c>
      <c r="C40" s="10">
        <v>24273</v>
      </c>
      <c r="D40" s="10">
        <v>198462</v>
      </c>
      <c r="E40" s="10">
        <v>86313</v>
      </c>
      <c r="F40" s="10"/>
      <c r="G40" s="10">
        <v>623790</v>
      </c>
      <c r="H40" s="10"/>
      <c r="I40" s="10">
        <v>65140</v>
      </c>
      <c r="J40" s="10">
        <v>708619</v>
      </c>
      <c r="K40" s="10">
        <v>9434763</v>
      </c>
      <c r="L40" s="10">
        <v>706776</v>
      </c>
      <c r="M40" s="10"/>
      <c r="O40" s="10">
        <v>17161128</v>
      </c>
      <c r="P40" s="10"/>
      <c r="Q40" s="10">
        <v>96</v>
      </c>
      <c r="R40" s="10">
        <v>0</v>
      </c>
      <c r="S40" s="10">
        <v>0</v>
      </c>
      <c r="T40" s="10">
        <v>17710317</v>
      </c>
      <c r="U40" s="10">
        <v>5360616</v>
      </c>
      <c r="W40" s="1"/>
      <c r="X40" s="1"/>
      <c r="Y40" s="1"/>
      <c r="Z40" s="10">
        <v>6413117</v>
      </c>
      <c r="AA40" s="10"/>
      <c r="AB40" s="10">
        <v>25609</v>
      </c>
      <c r="AC40" s="12">
        <v>645912</v>
      </c>
      <c r="AD40" s="12">
        <f t="shared" si="0"/>
        <v>130696217</v>
      </c>
    </row>
    <row r="41" spans="1:30" s="11" customFormat="1" x14ac:dyDescent="0.15">
      <c r="A41" s="50">
        <v>38230</v>
      </c>
      <c r="B41" s="10">
        <v>66596395</v>
      </c>
      <c r="C41" s="10">
        <v>20085</v>
      </c>
      <c r="D41" s="10">
        <v>181591</v>
      </c>
      <c r="E41" s="10">
        <v>75583</v>
      </c>
      <c r="F41" s="10"/>
      <c r="G41" s="10">
        <v>451155</v>
      </c>
      <c r="H41" s="10"/>
      <c r="I41" s="10">
        <v>55075</v>
      </c>
      <c r="J41" s="10">
        <v>586950</v>
      </c>
      <c r="K41" s="10">
        <v>8479816</v>
      </c>
      <c r="L41" s="10">
        <v>598068</v>
      </c>
      <c r="M41" s="10"/>
      <c r="O41" s="10">
        <v>15920804</v>
      </c>
      <c r="P41" s="10"/>
      <c r="Q41" s="10">
        <v>180</v>
      </c>
      <c r="R41" s="10">
        <v>0</v>
      </c>
      <c r="S41" s="10">
        <v>0</v>
      </c>
      <c r="T41" s="10">
        <v>16486761</v>
      </c>
      <c r="U41" s="10">
        <v>4556843</v>
      </c>
      <c r="W41" s="1"/>
      <c r="X41" s="1"/>
      <c r="Y41" s="1"/>
      <c r="Z41" s="10">
        <v>4504648</v>
      </c>
      <c r="AA41" s="10"/>
      <c r="AB41" s="10">
        <v>23887</v>
      </c>
      <c r="AC41" s="12">
        <v>637872</v>
      </c>
      <c r="AD41" s="12">
        <f t="shared" si="0"/>
        <v>119175713</v>
      </c>
    </row>
    <row r="42" spans="1:30" s="11" customFormat="1" x14ac:dyDescent="0.15">
      <c r="A42" s="50">
        <v>38260</v>
      </c>
      <c r="B42" s="10">
        <v>62777747</v>
      </c>
      <c r="C42" s="10">
        <v>22500</v>
      </c>
      <c r="D42" s="10">
        <v>195438</v>
      </c>
      <c r="E42" s="10">
        <v>76420</v>
      </c>
      <c r="F42" s="10"/>
      <c r="G42" s="10">
        <v>544265</v>
      </c>
      <c r="H42" s="10"/>
      <c r="I42" s="10">
        <v>51139</v>
      </c>
      <c r="J42" s="10">
        <v>618118</v>
      </c>
      <c r="K42" s="10">
        <v>8741786</v>
      </c>
      <c r="L42" s="10">
        <v>672913</v>
      </c>
      <c r="M42" s="10"/>
      <c r="O42" s="10">
        <v>15421905</v>
      </c>
      <c r="P42" s="10"/>
      <c r="Q42" s="10">
        <v>96</v>
      </c>
      <c r="R42" s="10">
        <v>0</v>
      </c>
      <c r="S42" s="10">
        <v>0</v>
      </c>
      <c r="T42" s="10">
        <v>16253454</v>
      </c>
      <c r="U42" s="10">
        <v>4667233</v>
      </c>
      <c r="W42" s="1"/>
      <c r="X42" s="1"/>
      <c r="Y42" s="1"/>
      <c r="Z42" s="10">
        <v>5313198</v>
      </c>
      <c r="AA42" s="10"/>
      <c r="AB42" s="10">
        <v>24560</v>
      </c>
      <c r="AC42" s="12">
        <v>538704</v>
      </c>
      <c r="AD42" s="12">
        <f t="shared" si="0"/>
        <v>115919476</v>
      </c>
    </row>
    <row r="43" spans="1:30" s="11" customFormat="1" x14ac:dyDescent="0.15">
      <c r="A43" s="50">
        <v>38291</v>
      </c>
      <c r="B43" s="10">
        <v>52600072</v>
      </c>
      <c r="C43" s="10">
        <v>18625</v>
      </c>
      <c r="D43" s="10">
        <v>186326</v>
      </c>
      <c r="E43" s="10">
        <v>72886</v>
      </c>
      <c r="F43" s="10"/>
      <c r="G43" s="10">
        <v>555117</v>
      </c>
      <c r="H43" s="10"/>
      <c r="I43" s="10">
        <v>54704</v>
      </c>
      <c r="J43" s="10">
        <v>553606</v>
      </c>
      <c r="K43" s="10">
        <v>7389461</v>
      </c>
      <c r="L43" s="10">
        <v>595749</v>
      </c>
      <c r="M43" s="10"/>
      <c r="O43" s="10">
        <v>13247759</v>
      </c>
      <c r="P43" s="10"/>
      <c r="Q43" s="10">
        <v>180</v>
      </c>
      <c r="R43" s="10">
        <v>0</v>
      </c>
      <c r="S43" s="10">
        <v>0</v>
      </c>
      <c r="T43" s="10">
        <v>13850957</v>
      </c>
      <c r="U43" s="10">
        <v>4062415</v>
      </c>
      <c r="W43" s="1"/>
      <c r="X43" s="1"/>
      <c r="Y43" s="1"/>
      <c r="Z43" s="10">
        <v>6087440</v>
      </c>
      <c r="AA43" s="10"/>
      <c r="AB43" s="10">
        <v>23452</v>
      </c>
      <c r="AC43" s="12">
        <v>444012</v>
      </c>
      <c r="AD43" s="12">
        <f t="shared" si="0"/>
        <v>99742761</v>
      </c>
    </row>
    <row r="44" spans="1:30" s="11" customFormat="1" x14ac:dyDescent="0.15">
      <c r="A44" s="50">
        <v>38321</v>
      </c>
      <c r="B44" s="10">
        <v>50409784</v>
      </c>
      <c r="C44" s="10">
        <v>17585</v>
      </c>
      <c r="D44" s="10">
        <v>187933</v>
      </c>
      <c r="E44" s="10">
        <v>66868</v>
      </c>
      <c r="F44" s="10"/>
      <c r="G44" s="10">
        <v>614435</v>
      </c>
      <c r="H44" s="10"/>
      <c r="I44" s="10">
        <v>52874</v>
      </c>
      <c r="J44" s="10">
        <v>524322</v>
      </c>
      <c r="K44" s="10">
        <v>6503058</v>
      </c>
      <c r="L44" s="10">
        <v>551623</v>
      </c>
      <c r="M44" s="10"/>
      <c r="O44" s="10">
        <v>13644087</v>
      </c>
      <c r="P44" s="10"/>
      <c r="Q44" s="10">
        <v>84</v>
      </c>
      <c r="R44" s="10">
        <v>0</v>
      </c>
      <c r="S44" s="10">
        <v>0</v>
      </c>
      <c r="T44" s="10">
        <v>11739708</v>
      </c>
      <c r="U44" s="10">
        <v>3791604</v>
      </c>
      <c r="W44" s="1"/>
      <c r="X44" s="1"/>
      <c r="Y44" s="1"/>
      <c r="Z44" s="10">
        <v>5635033</v>
      </c>
      <c r="AA44" s="10"/>
      <c r="AB44" s="10">
        <v>20290</v>
      </c>
      <c r="AC44" s="12">
        <v>467940</v>
      </c>
      <c r="AD44" s="12">
        <f t="shared" si="0"/>
        <v>94227228</v>
      </c>
    </row>
    <row r="45" spans="1:30" s="11" customFormat="1" x14ac:dyDescent="0.15">
      <c r="A45" s="50">
        <v>38352</v>
      </c>
      <c r="B45" s="10">
        <v>47651689</v>
      </c>
      <c r="C45" s="10">
        <v>19575</v>
      </c>
      <c r="D45" s="10">
        <v>204460</v>
      </c>
      <c r="E45" s="10">
        <v>72457</v>
      </c>
      <c r="F45" s="10"/>
      <c r="G45" s="10">
        <v>691856</v>
      </c>
      <c r="H45" s="10"/>
      <c r="I45" s="10">
        <v>61502</v>
      </c>
      <c r="J45" s="10">
        <v>560392</v>
      </c>
      <c r="K45" s="10">
        <v>6973814</v>
      </c>
      <c r="L45" s="10">
        <v>611417</v>
      </c>
      <c r="M45" s="10"/>
      <c r="O45" s="10">
        <v>12605035</v>
      </c>
      <c r="P45" s="10"/>
      <c r="Q45" s="10">
        <v>96</v>
      </c>
      <c r="R45" s="10">
        <v>0</v>
      </c>
      <c r="S45" s="10">
        <v>0</v>
      </c>
      <c r="T45" s="10">
        <v>11939293</v>
      </c>
      <c r="U45" s="10">
        <v>4103063</v>
      </c>
      <c r="W45" s="1"/>
      <c r="X45" s="1"/>
      <c r="Y45" s="1"/>
      <c r="Z45" s="10">
        <v>6284629</v>
      </c>
      <c r="AA45" s="10"/>
      <c r="AB45" s="10">
        <v>19786</v>
      </c>
      <c r="AC45" s="12">
        <v>370056</v>
      </c>
      <c r="AD45" s="12">
        <f t="shared" si="0"/>
        <v>92169120</v>
      </c>
    </row>
    <row r="46" spans="1:30" s="11" customFormat="1" x14ac:dyDescent="0.15">
      <c r="A46" s="50">
        <v>38383</v>
      </c>
      <c r="B46" s="10">
        <v>42526557</v>
      </c>
      <c r="C46" s="10">
        <v>14765</v>
      </c>
      <c r="D46" s="10">
        <v>147644</v>
      </c>
      <c r="E46" s="10">
        <v>58584</v>
      </c>
      <c r="F46" s="10"/>
      <c r="G46" s="10">
        <v>406530</v>
      </c>
      <c r="H46" s="10"/>
      <c r="I46" s="10">
        <v>37051</v>
      </c>
      <c r="J46" s="10">
        <v>468850</v>
      </c>
      <c r="K46" s="10">
        <v>5814817</v>
      </c>
      <c r="L46" s="10">
        <v>522191</v>
      </c>
      <c r="M46" s="10"/>
      <c r="O46" s="10">
        <v>11410496</v>
      </c>
      <c r="P46" s="10"/>
      <c r="Q46" s="10">
        <v>132</v>
      </c>
      <c r="R46" s="10">
        <v>0</v>
      </c>
      <c r="S46" s="10">
        <v>0</v>
      </c>
      <c r="T46" s="10">
        <v>8843756</v>
      </c>
      <c r="U46" s="10">
        <v>3833386</v>
      </c>
      <c r="W46" s="1"/>
      <c r="X46" s="1"/>
      <c r="Y46" s="1"/>
      <c r="Z46" s="10">
        <v>4435444</v>
      </c>
      <c r="AA46" s="10"/>
      <c r="AB46" s="10">
        <v>16360</v>
      </c>
      <c r="AC46" s="12">
        <v>396144</v>
      </c>
      <c r="AD46" s="12">
        <f t="shared" si="0"/>
        <v>78932707</v>
      </c>
    </row>
    <row r="47" spans="1:30" s="11" customFormat="1" x14ac:dyDescent="0.15">
      <c r="A47" s="50">
        <v>38411</v>
      </c>
      <c r="B47" s="10">
        <v>46067007</v>
      </c>
      <c r="C47" s="10">
        <v>15653</v>
      </c>
      <c r="D47" s="10">
        <v>188092</v>
      </c>
      <c r="E47" s="10">
        <v>66722</v>
      </c>
      <c r="F47" s="10"/>
      <c r="G47" s="10">
        <v>451987</v>
      </c>
      <c r="H47" s="10"/>
      <c r="I47" s="10">
        <v>52730</v>
      </c>
      <c r="J47" s="10">
        <v>551035</v>
      </c>
      <c r="K47" s="10">
        <v>6176853</v>
      </c>
      <c r="L47" s="10">
        <v>540210</v>
      </c>
      <c r="M47" s="10"/>
      <c r="O47" s="10">
        <v>12135583</v>
      </c>
      <c r="P47" s="10"/>
      <c r="Q47" s="10">
        <v>36</v>
      </c>
      <c r="R47" s="10">
        <v>0</v>
      </c>
      <c r="S47" s="10">
        <v>0</v>
      </c>
      <c r="T47" s="10">
        <v>10762086</v>
      </c>
      <c r="U47" s="10">
        <v>4194111</v>
      </c>
      <c r="W47" s="1"/>
      <c r="X47" s="1"/>
      <c r="Y47" s="1"/>
      <c r="Z47" s="10">
        <v>5802388</v>
      </c>
      <c r="AA47" s="10"/>
      <c r="AB47" s="10">
        <v>19548</v>
      </c>
      <c r="AC47" s="12">
        <v>392976</v>
      </c>
      <c r="AD47" s="12">
        <f t="shared" si="0"/>
        <v>87417017</v>
      </c>
    </row>
    <row r="48" spans="1:30" s="11" customFormat="1" x14ac:dyDescent="0.15">
      <c r="A48" s="50">
        <v>38442</v>
      </c>
      <c r="B48" s="10">
        <v>55336079</v>
      </c>
      <c r="C48" s="10">
        <v>18984</v>
      </c>
      <c r="D48" s="10">
        <v>237521</v>
      </c>
      <c r="E48" s="10">
        <v>80838</v>
      </c>
      <c r="F48" s="10"/>
      <c r="G48" s="10">
        <v>564334</v>
      </c>
      <c r="H48" s="10"/>
      <c r="I48" s="10">
        <v>60057</v>
      </c>
      <c r="J48" s="10">
        <v>668608</v>
      </c>
      <c r="K48" s="10">
        <v>7479799</v>
      </c>
      <c r="L48" s="10">
        <v>672250</v>
      </c>
      <c r="M48" s="10"/>
      <c r="O48" s="10">
        <v>14712292</v>
      </c>
      <c r="P48" s="10"/>
      <c r="Q48" s="10">
        <v>132</v>
      </c>
      <c r="R48" s="10">
        <v>0</v>
      </c>
      <c r="S48" s="10">
        <v>0</v>
      </c>
      <c r="T48" s="10">
        <v>13876812</v>
      </c>
      <c r="U48" s="10">
        <v>4961187</v>
      </c>
      <c r="W48" s="1"/>
      <c r="X48" s="1"/>
      <c r="Y48" s="1"/>
      <c r="Z48" s="10">
        <v>7342283</v>
      </c>
      <c r="AA48" s="10"/>
      <c r="AB48" s="10">
        <v>23149</v>
      </c>
      <c r="AC48" s="12">
        <v>433896</v>
      </c>
      <c r="AD48" s="12">
        <f t="shared" si="0"/>
        <v>106468221</v>
      </c>
    </row>
    <row r="49" spans="1:30" s="11" customFormat="1" x14ac:dyDescent="0.15">
      <c r="A49" s="50">
        <v>38472</v>
      </c>
      <c r="B49" s="10">
        <v>67345461</v>
      </c>
      <c r="C49" s="10">
        <v>21796</v>
      </c>
      <c r="D49" s="10">
        <v>276046</v>
      </c>
      <c r="E49" s="10">
        <v>94297</v>
      </c>
      <c r="F49" s="10"/>
      <c r="G49" s="10">
        <v>584945</v>
      </c>
      <c r="H49" s="10"/>
      <c r="I49" s="10">
        <v>66538</v>
      </c>
      <c r="J49" s="10">
        <v>808272</v>
      </c>
      <c r="K49" s="10">
        <v>9065050</v>
      </c>
      <c r="L49" s="10">
        <v>786862</v>
      </c>
      <c r="M49" s="10"/>
      <c r="O49" s="10">
        <v>16811767</v>
      </c>
      <c r="P49" s="10"/>
      <c r="Q49" s="10">
        <v>120</v>
      </c>
      <c r="R49" s="10">
        <v>0</v>
      </c>
      <c r="S49" s="10">
        <v>0</v>
      </c>
      <c r="T49" s="10">
        <v>17667718</v>
      </c>
      <c r="U49" s="10">
        <v>6033642</v>
      </c>
      <c r="W49" s="1"/>
      <c r="X49" s="1"/>
      <c r="Y49" s="1"/>
      <c r="Z49" s="10">
        <v>8320393</v>
      </c>
      <c r="AA49" s="10"/>
      <c r="AB49" s="10">
        <v>27561</v>
      </c>
      <c r="AC49" s="12">
        <v>525048</v>
      </c>
      <c r="AD49" s="12">
        <f t="shared" si="0"/>
        <v>128435516</v>
      </c>
    </row>
    <row r="50" spans="1:30" s="11" customFormat="1" x14ac:dyDescent="0.15">
      <c r="A50" s="50">
        <v>38503</v>
      </c>
      <c r="B50" s="10">
        <v>59024028</v>
      </c>
      <c r="C50" s="10">
        <v>17279</v>
      </c>
      <c r="D50" s="10">
        <v>248723</v>
      </c>
      <c r="E50" s="10">
        <v>76434</v>
      </c>
      <c r="F50" s="10"/>
      <c r="G50" s="10">
        <v>534652</v>
      </c>
      <c r="H50" s="10"/>
      <c r="I50" s="10">
        <v>60855</v>
      </c>
      <c r="J50" s="10">
        <v>618064</v>
      </c>
      <c r="K50" s="10">
        <v>7374913</v>
      </c>
      <c r="L50" s="10">
        <v>626937</v>
      </c>
      <c r="M50" s="10"/>
      <c r="O50" s="10">
        <v>16055993</v>
      </c>
      <c r="P50" s="10"/>
      <c r="Q50" s="10">
        <v>60</v>
      </c>
      <c r="R50" s="10">
        <v>0</v>
      </c>
      <c r="S50" s="10">
        <v>0</v>
      </c>
      <c r="T50" s="10">
        <v>15061604</v>
      </c>
      <c r="U50" s="10">
        <v>4664065</v>
      </c>
      <c r="W50" s="1"/>
      <c r="X50" s="1"/>
      <c r="Y50" s="1"/>
      <c r="Z50" s="10">
        <v>6865078</v>
      </c>
      <c r="AA50" s="10"/>
      <c r="AB50" s="10">
        <v>19836</v>
      </c>
      <c r="AC50" s="12">
        <v>544128</v>
      </c>
      <c r="AD50" s="12">
        <f t="shared" si="0"/>
        <v>111792649</v>
      </c>
    </row>
    <row r="51" spans="1:30" s="11" customFormat="1" x14ac:dyDescent="0.15">
      <c r="A51" s="50">
        <v>38533</v>
      </c>
      <c r="B51" s="10">
        <v>66672583</v>
      </c>
      <c r="C51" s="10">
        <v>21280</v>
      </c>
      <c r="D51" s="10">
        <v>279103</v>
      </c>
      <c r="E51" s="10">
        <v>87973</v>
      </c>
      <c r="F51" s="10"/>
      <c r="G51" s="10">
        <v>606961</v>
      </c>
      <c r="H51" s="10"/>
      <c r="I51" s="10">
        <v>69143</v>
      </c>
      <c r="J51" s="10">
        <v>738176</v>
      </c>
      <c r="K51" s="10">
        <v>9397296</v>
      </c>
      <c r="L51" s="10">
        <v>762688</v>
      </c>
      <c r="M51" s="10"/>
      <c r="O51" s="10">
        <v>16589656</v>
      </c>
      <c r="P51" s="10"/>
      <c r="Q51" s="10">
        <v>72</v>
      </c>
      <c r="R51" s="10">
        <v>0</v>
      </c>
      <c r="S51" s="10">
        <v>0</v>
      </c>
      <c r="T51" s="10">
        <v>19919160</v>
      </c>
      <c r="U51" s="10">
        <v>5512855</v>
      </c>
      <c r="W51" s="1"/>
      <c r="X51" s="1"/>
      <c r="Y51" s="1"/>
      <c r="Z51" s="10">
        <v>8147281</v>
      </c>
      <c r="AA51" s="10"/>
      <c r="AB51" s="10">
        <v>18936</v>
      </c>
      <c r="AC51" s="12">
        <v>559152</v>
      </c>
      <c r="AD51" s="12">
        <f t="shared" si="0"/>
        <v>129382315</v>
      </c>
    </row>
    <row r="52" spans="1:30" s="11" customFormat="1" x14ac:dyDescent="0.15">
      <c r="A52" s="50">
        <v>38564</v>
      </c>
      <c r="B52" s="10">
        <v>67767929</v>
      </c>
      <c r="C52" s="10">
        <v>19421</v>
      </c>
      <c r="D52" s="10">
        <v>254054</v>
      </c>
      <c r="E52" s="10">
        <v>72163</v>
      </c>
      <c r="F52" s="10"/>
      <c r="G52" s="10">
        <v>509159</v>
      </c>
      <c r="H52" s="10"/>
      <c r="I52" s="10">
        <v>62229</v>
      </c>
      <c r="J52" s="10">
        <v>669342</v>
      </c>
      <c r="K52" s="10">
        <v>9109652</v>
      </c>
      <c r="L52" s="10">
        <v>683860</v>
      </c>
      <c r="M52" s="10"/>
      <c r="O52" s="10">
        <v>17236517</v>
      </c>
      <c r="P52" s="10"/>
      <c r="Q52" s="10">
        <v>120</v>
      </c>
      <c r="R52" s="10">
        <v>0</v>
      </c>
      <c r="S52" s="10">
        <v>0</v>
      </c>
      <c r="T52" s="10">
        <v>20140445</v>
      </c>
      <c r="U52" s="10">
        <v>4980011</v>
      </c>
      <c r="W52" s="1"/>
      <c r="X52" s="1"/>
      <c r="Y52" s="1"/>
      <c r="Z52" s="10">
        <v>6436890</v>
      </c>
      <c r="AA52" s="10"/>
      <c r="AB52" s="10">
        <v>12680</v>
      </c>
      <c r="AC52" s="12">
        <v>674172</v>
      </c>
      <c r="AD52" s="12">
        <f t="shared" si="0"/>
        <v>128628644</v>
      </c>
    </row>
    <row r="53" spans="1:30" s="11" customFormat="1" x14ac:dyDescent="0.15">
      <c r="A53" s="50">
        <v>38595</v>
      </c>
      <c r="B53" s="10">
        <v>70405824</v>
      </c>
      <c r="C53" s="10">
        <v>19536</v>
      </c>
      <c r="D53" s="10">
        <v>242140</v>
      </c>
      <c r="E53" s="10">
        <v>79636</v>
      </c>
      <c r="F53" s="10"/>
      <c r="G53" s="10">
        <v>396207</v>
      </c>
      <c r="H53" s="10"/>
      <c r="I53" s="10">
        <v>52631</v>
      </c>
      <c r="J53" s="10">
        <v>659399</v>
      </c>
      <c r="K53" s="10">
        <v>9779208</v>
      </c>
      <c r="L53" s="10">
        <v>743976</v>
      </c>
      <c r="M53" s="10"/>
      <c r="O53" s="10">
        <v>17852664</v>
      </c>
      <c r="P53" s="10"/>
      <c r="Q53" s="10">
        <v>72</v>
      </c>
      <c r="R53" s="10">
        <v>0</v>
      </c>
      <c r="S53" s="10">
        <v>0</v>
      </c>
      <c r="T53" s="10">
        <v>22309314</v>
      </c>
      <c r="U53" s="10">
        <v>5022719</v>
      </c>
      <c r="W53" s="1"/>
      <c r="X53" s="1"/>
      <c r="Y53" s="1"/>
      <c r="Z53" s="10">
        <v>5298752</v>
      </c>
      <c r="AA53" s="10"/>
      <c r="AB53" s="10">
        <v>8549</v>
      </c>
      <c r="AC53" s="12">
        <v>701892</v>
      </c>
      <c r="AD53" s="12">
        <f t="shared" si="0"/>
        <v>133572519</v>
      </c>
    </row>
    <row r="54" spans="1:30" s="11" customFormat="1" x14ac:dyDescent="0.15">
      <c r="A54" s="50">
        <v>38625</v>
      </c>
      <c r="B54" s="10">
        <v>61721180</v>
      </c>
      <c r="C54" s="10">
        <v>19590</v>
      </c>
      <c r="D54" s="10">
        <v>222422</v>
      </c>
      <c r="E54" s="10">
        <v>72149</v>
      </c>
      <c r="F54" s="10"/>
      <c r="G54" s="10">
        <v>331474</v>
      </c>
      <c r="H54" s="10"/>
      <c r="I54" s="10">
        <v>53675</v>
      </c>
      <c r="J54" s="10">
        <v>583397</v>
      </c>
      <c r="K54" s="10">
        <v>8768994</v>
      </c>
      <c r="L54" s="10">
        <v>692384</v>
      </c>
      <c r="M54" s="10"/>
      <c r="O54" s="10">
        <v>16229373</v>
      </c>
      <c r="P54" s="10"/>
      <c r="Q54" s="10">
        <v>84</v>
      </c>
      <c r="R54" s="10">
        <v>0</v>
      </c>
      <c r="S54" s="10">
        <v>0</v>
      </c>
      <c r="T54" s="10">
        <v>19432674</v>
      </c>
      <c r="U54" s="10">
        <v>4478948</v>
      </c>
      <c r="W54" s="1"/>
      <c r="X54" s="1"/>
      <c r="Y54" s="1"/>
      <c r="Z54" s="10">
        <v>5288038</v>
      </c>
      <c r="AA54" s="10"/>
      <c r="AB54" s="10">
        <v>4278</v>
      </c>
      <c r="AC54" s="12">
        <v>584688</v>
      </c>
      <c r="AD54" s="12">
        <f t="shared" si="0"/>
        <v>118483348</v>
      </c>
    </row>
    <row r="55" spans="1:30" s="11" customFormat="1" x14ac:dyDescent="0.15">
      <c r="A55" s="50">
        <v>38656</v>
      </c>
      <c r="B55" s="10">
        <v>53604431</v>
      </c>
      <c r="C55" s="10">
        <v>16563</v>
      </c>
      <c r="D55" s="10">
        <v>211332</v>
      </c>
      <c r="E55" s="10">
        <v>65383</v>
      </c>
      <c r="F55" s="10"/>
      <c r="G55" s="10">
        <v>440919</v>
      </c>
      <c r="H55" s="10"/>
      <c r="I55" s="10">
        <v>49696</v>
      </c>
      <c r="J55" s="10">
        <v>531519</v>
      </c>
      <c r="K55" s="10">
        <v>7499038</v>
      </c>
      <c r="L55" s="10">
        <v>625402</v>
      </c>
      <c r="M55" s="10"/>
      <c r="O55" s="10">
        <v>14622606</v>
      </c>
      <c r="P55" s="10"/>
      <c r="Q55" s="10">
        <v>120</v>
      </c>
      <c r="R55" s="10">
        <v>0</v>
      </c>
      <c r="S55" s="10">
        <v>0</v>
      </c>
      <c r="T55" s="10">
        <v>16261470</v>
      </c>
      <c r="U55" s="10">
        <v>3980751</v>
      </c>
      <c r="W55" s="1"/>
      <c r="X55" s="1"/>
      <c r="Y55" s="1"/>
      <c r="Z55" s="10">
        <v>5949583</v>
      </c>
      <c r="AA55" s="10"/>
      <c r="AB55" s="10">
        <v>4457</v>
      </c>
      <c r="AC55" s="12">
        <v>534036</v>
      </c>
      <c r="AD55" s="12">
        <f t="shared" si="0"/>
        <v>104397306</v>
      </c>
    </row>
    <row r="56" spans="1:30" s="11" customFormat="1" x14ac:dyDescent="0.15">
      <c r="A56" s="50">
        <v>38686</v>
      </c>
      <c r="B56" s="10">
        <v>54701847</v>
      </c>
      <c r="C56" s="10">
        <v>19368</v>
      </c>
      <c r="D56" s="10">
        <v>219874</v>
      </c>
      <c r="E56" s="10">
        <v>75241</v>
      </c>
      <c r="F56" s="10"/>
      <c r="G56" s="10">
        <v>529452</v>
      </c>
      <c r="H56" s="10"/>
      <c r="I56" s="10">
        <v>57813</v>
      </c>
      <c r="J56" s="10">
        <v>598450</v>
      </c>
      <c r="K56" s="10">
        <v>7969716</v>
      </c>
      <c r="L56" s="10">
        <v>704124</v>
      </c>
      <c r="M56" s="10"/>
      <c r="O56" s="10">
        <v>15376680</v>
      </c>
      <c r="P56" s="10"/>
      <c r="Q56" s="10">
        <v>48</v>
      </c>
      <c r="R56" s="10">
        <v>0</v>
      </c>
      <c r="S56" s="10">
        <v>0</v>
      </c>
      <c r="T56" s="10">
        <v>17257089</v>
      </c>
      <c r="U56" s="10">
        <v>4409918</v>
      </c>
      <c r="W56" s="1"/>
      <c r="X56" s="1"/>
      <c r="Y56" s="1"/>
      <c r="Z56" s="10">
        <v>6639284</v>
      </c>
      <c r="AA56" s="10"/>
      <c r="AB56" s="10">
        <v>4864</v>
      </c>
      <c r="AC56" s="12">
        <v>512040</v>
      </c>
      <c r="AD56" s="12">
        <f t="shared" si="0"/>
        <v>109075808</v>
      </c>
    </row>
    <row r="57" spans="1:30" s="11" customFormat="1" x14ac:dyDescent="0.15">
      <c r="A57" s="50">
        <v>38717</v>
      </c>
      <c r="B57" s="10">
        <v>42151087</v>
      </c>
      <c r="C57" s="10">
        <v>16566</v>
      </c>
      <c r="D57" s="10">
        <v>178048</v>
      </c>
      <c r="E57" s="10">
        <v>60260</v>
      </c>
      <c r="F57" s="10"/>
      <c r="G57" s="10">
        <v>395113</v>
      </c>
      <c r="H57" s="10"/>
      <c r="I57" s="10">
        <v>48345</v>
      </c>
      <c r="J57" s="10">
        <v>463163</v>
      </c>
      <c r="K57" s="10">
        <v>6118996</v>
      </c>
      <c r="L57" s="10">
        <v>570408</v>
      </c>
      <c r="M57" s="10"/>
      <c r="O57" s="10">
        <v>12825126</v>
      </c>
      <c r="P57" s="10"/>
      <c r="Q57" s="10">
        <v>128</v>
      </c>
      <c r="R57" s="10">
        <v>0</v>
      </c>
      <c r="S57" s="10">
        <v>0</v>
      </c>
      <c r="T57" s="10">
        <v>12127912</v>
      </c>
      <c r="U57" s="10">
        <v>3398819</v>
      </c>
      <c r="W57" s="1"/>
      <c r="X57" s="1"/>
      <c r="Y57" s="1"/>
      <c r="Z57" s="10">
        <v>5318792</v>
      </c>
      <c r="AA57" s="10"/>
      <c r="AB57" s="10">
        <v>15159</v>
      </c>
      <c r="AC57" s="12">
        <v>412380</v>
      </c>
      <c r="AD57" s="12">
        <f t="shared" si="0"/>
        <v>84100302</v>
      </c>
    </row>
    <row r="58" spans="1:30" s="11" customFormat="1" x14ac:dyDescent="0.15">
      <c r="A58" s="50">
        <v>38748</v>
      </c>
      <c r="B58" s="10">
        <v>53541844</v>
      </c>
      <c r="C58" s="10">
        <v>17918</v>
      </c>
      <c r="D58" s="10">
        <v>215778</v>
      </c>
      <c r="E58" s="10">
        <v>63519</v>
      </c>
      <c r="F58" s="10"/>
      <c r="G58" s="10">
        <v>346019</v>
      </c>
      <c r="H58" s="10"/>
      <c r="I58" s="10">
        <v>55960</v>
      </c>
      <c r="J58" s="10">
        <v>566015</v>
      </c>
      <c r="K58" s="10">
        <v>7625163</v>
      </c>
      <c r="L58" s="10">
        <v>640482</v>
      </c>
      <c r="M58" s="10"/>
      <c r="O58" s="10">
        <v>14793715</v>
      </c>
      <c r="P58" s="10"/>
      <c r="Q58" s="10">
        <v>48</v>
      </c>
      <c r="R58" s="10">
        <v>0</v>
      </c>
      <c r="S58" s="10">
        <v>0</v>
      </c>
      <c r="T58" s="10">
        <v>14422366</v>
      </c>
      <c r="U58" s="10">
        <v>4630137</v>
      </c>
      <c r="W58" s="1"/>
      <c r="X58" s="1"/>
      <c r="Y58" s="1"/>
      <c r="Z58" s="10">
        <v>5595649</v>
      </c>
      <c r="AA58" s="10"/>
      <c r="AB58" s="10">
        <v>4223</v>
      </c>
      <c r="AC58" s="12">
        <v>553644</v>
      </c>
      <c r="AD58" s="12">
        <f t="shared" si="0"/>
        <v>103072480</v>
      </c>
    </row>
    <row r="59" spans="1:30" s="11" customFormat="1" x14ac:dyDescent="0.15">
      <c r="A59" s="50">
        <v>38776</v>
      </c>
      <c r="B59" s="10">
        <v>41516303</v>
      </c>
      <c r="C59" s="10">
        <v>14856</v>
      </c>
      <c r="D59" s="10">
        <v>231981</v>
      </c>
      <c r="E59" s="10">
        <v>57684</v>
      </c>
      <c r="F59" s="10"/>
      <c r="G59" s="10">
        <v>317454</v>
      </c>
      <c r="H59" s="10"/>
      <c r="I59" s="10">
        <v>43800</v>
      </c>
      <c r="J59" s="10">
        <v>468277</v>
      </c>
      <c r="K59" s="10">
        <v>5972767</v>
      </c>
      <c r="L59" s="10">
        <v>513006</v>
      </c>
      <c r="M59" s="10"/>
      <c r="O59" s="10">
        <v>12664893</v>
      </c>
      <c r="P59" s="10"/>
      <c r="Q59" s="10">
        <v>48</v>
      </c>
      <c r="R59" s="10">
        <v>0</v>
      </c>
      <c r="S59" s="10">
        <v>0</v>
      </c>
      <c r="T59" s="10">
        <v>12129447</v>
      </c>
      <c r="U59" s="10">
        <v>3596181</v>
      </c>
      <c r="W59" s="1"/>
      <c r="X59" s="1"/>
      <c r="Y59" s="1"/>
      <c r="Z59" s="10">
        <v>5085788</v>
      </c>
      <c r="AA59" s="10"/>
      <c r="AB59" s="10">
        <v>1872</v>
      </c>
      <c r="AC59" s="12">
        <v>386400</v>
      </c>
      <c r="AD59" s="12">
        <f t="shared" si="0"/>
        <v>83000757</v>
      </c>
    </row>
    <row r="60" spans="1:30" s="11" customFormat="1" x14ac:dyDescent="0.15">
      <c r="A60" s="50">
        <v>38807</v>
      </c>
      <c r="B60" s="10">
        <v>50673839</v>
      </c>
      <c r="C60" s="10">
        <v>20544</v>
      </c>
      <c r="D60" s="10">
        <v>275664</v>
      </c>
      <c r="E60" s="10">
        <v>69924</v>
      </c>
      <c r="F60" s="10"/>
      <c r="G60" s="10">
        <v>401969</v>
      </c>
      <c r="H60" s="10"/>
      <c r="I60" s="10">
        <v>51098</v>
      </c>
      <c r="J60" s="10">
        <v>637171</v>
      </c>
      <c r="K60" s="10">
        <v>7658986</v>
      </c>
      <c r="L60" s="10">
        <v>662400</v>
      </c>
      <c r="M60" s="10"/>
      <c r="O60" s="10">
        <v>14752138</v>
      </c>
      <c r="P60" s="10"/>
      <c r="Q60" s="10">
        <v>72</v>
      </c>
      <c r="R60" s="10">
        <v>0</v>
      </c>
      <c r="S60" s="10">
        <v>0</v>
      </c>
      <c r="T60" s="10">
        <v>16598032</v>
      </c>
      <c r="U60" s="10">
        <v>4548444</v>
      </c>
      <c r="W60" s="1"/>
      <c r="X60" s="1"/>
      <c r="Y60" s="1"/>
      <c r="Z60" s="10">
        <v>7030843</v>
      </c>
      <c r="AA60" s="10"/>
      <c r="AB60" s="10">
        <v>1274</v>
      </c>
      <c r="AC60" s="12">
        <v>416064</v>
      </c>
      <c r="AD60" s="12">
        <f t="shared" si="0"/>
        <v>103798462</v>
      </c>
    </row>
    <row r="61" spans="1:30" s="11" customFormat="1" x14ac:dyDescent="0.15">
      <c r="A61" s="50">
        <v>38837</v>
      </c>
      <c r="B61" s="10">
        <v>64634860</v>
      </c>
      <c r="C61" s="10">
        <v>21681</v>
      </c>
      <c r="D61" s="10">
        <v>342708</v>
      </c>
      <c r="E61" s="10">
        <v>79932</v>
      </c>
      <c r="F61" s="10"/>
      <c r="G61" s="10">
        <v>417382</v>
      </c>
      <c r="H61" s="10"/>
      <c r="I61" s="10">
        <v>59901</v>
      </c>
      <c r="J61" s="10">
        <v>753105</v>
      </c>
      <c r="K61" s="10">
        <v>8861930</v>
      </c>
      <c r="L61" s="10">
        <v>717149</v>
      </c>
      <c r="M61" s="10"/>
      <c r="O61" s="10">
        <v>17515438</v>
      </c>
      <c r="P61" s="10"/>
      <c r="Q61" s="10"/>
      <c r="R61" s="10">
        <v>0</v>
      </c>
      <c r="S61" s="10">
        <v>0</v>
      </c>
      <c r="T61" s="10">
        <v>21050365</v>
      </c>
      <c r="U61" s="10">
        <v>5604979</v>
      </c>
      <c r="W61" s="1"/>
      <c r="X61" s="1"/>
      <c r="Y61" s="1"/>
      <c r="Z61" s="10">
        <v>7736617</v>
      </c>
      <c r="AA61" s="10"/>
      <c r="AB61" s="10">
        <v>4154</v>
      </c>
      <c r="AC61" s="12">
        <v>554004</v>
      </c>
      <c r="AD61" s="12">
        <f t="shared" si="0"/>
        <v>128354205</v>
      </c>
    </row>
    <row r="62" spans="1:30" s="11" customFormat="1" x14ac:dyDescent="0.15">
      <c r="A62" s="50">
        <v>38868</v>
      </c>
      <c r="B62" s="10">
        <v>69527060</v>
      </c>
      <c r="C62" s="10">
        <v>21757</v>
      </c>
      <c r="D62" s="10">
        <v>351124</v>
      </c>
      <c r="E62" s="10">
        <v>80522</v>
      </c>
      <c r="F62" s="10"/>
      <c r="G62" s="10">
        <v>466602</v>
      </c>
      <c r="H62" s="10"/>
      <c r="I62" s="10">
        <v>60092</v>
      </c>
      <c r="J62" s="10">
        <v>739847</v>
      </c>
      <c r="K62" s="10">
        <v>9180948</v>
      </c>
      <c r="L62" s="10">
        <v>700433</v>
      </c>
      <c r="M62" s="10"/>
      <c r="O62" s="10">
        <v>19607062</v>
      </c>
      <c r="P62" s="10"/>
      <c r="Q62" s="10">
        <v>108</v>
      </c>
      <c r="R62" s="10">
        <v>0</v>
      </c>
      <c r="S62" s="10">
        <v>0</v>
      </c>
      <c r="T62" s="10">
        <v>22810059</v>
      </c>
      <c r="U62" s="10">
        <v>5486315</v>
      </c>
      <c r="W62" s="1"/>
      <c r="X62" s="1"/>
      <c r="Y62" s="1"/>
      <c r="Z62" s="10">
        <v>7869150</v>
      </c>
      <c r="AA62" s="10"/>
      <c r="AB62" s="10">
        <v>2515</v>
      </c>
      <c r="AC62" s="12">
        <v>631896</v>
      </c>
      <c r="AD62" s="12">
        <f t="shared" si="0"/>
        <v>137535490</v>
      </c>
    </row>
    <row r="63" spans="1:30" s="11" customFormat="1" x14ac:dyDescent="0.15">
      <c r="A63" s="50">
        <v>38898</v>
      </c>
      <c r="B63" s="10">
        <v>68102020</v>
      </c>
      <c r="C63" s="10">
        <v>21024</v>
      </c>
      <c r="D63" s="10">
        <v>334097</v>
      </c>
      <c r="E63" s="10">
        <v>74648</v>
      </c>
      <c r="F63" s="10"/>
      <c r="G63" s="10">
        <v>427851</v>
      </c>
      <c r="H63" s="10"/>
      <c r="I63" s="10">
        <v>59100</v>
      </c>
      <c r="J63" s="10">
        <v>671231</v>
      </c>
      <c r="K63" s="10">
        <v>9010811</v>
      </c>
      <c r="L63" s="10">
        <v>664885</v>
      </c>
      <c r="M63" s="10"/>
      <c r="O63" s="10">
        <v>19640179</v>
      </c>
      <c r="P63" s="10"/>
      <c r="Q63" s="10">
        <v>121</v>
      </c>
      <c r="R63" s="10">
        <v>0</v>
      </c>
      <c r="S63" s="10">
        <v>0</v>
      </c>
      <c r="T63" s="10">
        <v>23330091</v>
      </c>
      <c r="U63" s="10">
        <v>5006055</v>
      </c>
      <c r="W63" s="1"/>
      <c r="X63" s="1"/>
      <c r="Y63" s="1"/>
      <c r="Z63" s="10">
        <v>7283213</v>
      </c>
      <c r="AA63" s="10"/>
      <c r="AB63" s="10">
        <v>2065</v>
      </c>
      <c r="AC63" s="12">
        <v>658428</v>
      </c>
      <c r="AD63" s="12">
        <f t="shared" si="0"/>
        <v>135285819</v>
      </c>
    </row>
    <row r="64" spans="1:30" s="11" customFormat="1" x14ac:dyDescent="0.15">
      <c r="A64" s="50">
        <v>38929</v>
      </c>
      <c r="B64" s="10">
        <v>73786000</v>
      </c>
      <c r="C64" s="10">
        <v>22224</v>
      </c>
      <c r="D64" s="10">
        <v>347245</v>
      </c>
      <c r="E64" s="10">
        <v>71597</v>
      </c>
      <c r="F64" s="10"/>
      <c r="G64" s="10">
        <v>499997</v>
      </c>
      <c r="H64" s="10"/>
      <c r="I64" s="10">
        <v>55311</v>
      </c>
      <c r="J64" s="10">
        <v>739559</v>
      </c>
      <c r="K64" s="10">
        <v>10442541</v>
      </c>
      <c r="L64" s="10">
        <v>694796</v>
      </c>
      <c r="M64" s="10"/>
      <c r="O64" s="10">
        <v>19839331</v>
      </c>
      <c r="P64" s="10"/>
      <c r="Q64" s="10">
        <v>72</v>
      </c>
      <c r="R64" s="10">
        <v>0</v>
      </c>
      <c r="S64" s="10">
        <v>0</v>
      </c>
      <c r="T64" s="10">
        <v>29141039</v>
      </c>
      <c r="U64" s="10">
        <v>5330350</v>
      </c>
      <c r="W64" s="1"/>
      <c r="X64" s="1"/>
      <c r="Y64" s="1"/>
      <c r="Z64" s="10">
        <v>6772911</v>
      </c>
      <c r="AA64" s="10"/>
      <c r="AB64" s="10">
        <v>2629</v>
      </c>
      <c r="AC64" s="12">
        <v>624804</v>
      </c>
      <c r="AD64" s="12">
        <f t="shared" si="0"/>
        <v>148370406</v>
      </c>
    </row>
    <row r="65" spans="1:30" s="11" customFormat="1" x14ac:dyDescent="0.15">
      <c r="A65" s="50">
        <v>38960</v>
      </c>
      <c r="B65" s="10">
        <v>74678755</v>
      </c>
      <c r="C65" s="10">
        <v>21408</v>
      </c>
      <c r="D65" s="10">
        <v>304821</v>
      </c>
      <c r="E65" s="10">
        <v>67740</v>
      </c>
      <c r="F65" s="10"/>
      <c r="G65" s="10">
        <v>333658</v>
      </c>
      <c r="H65" s="10"/>
      <c r="I65" s="10">
        <v>49774</v>
      </c>
      <c r="J65" s="10">
        <v>653616</v>
      </c>
      <c r="K65" s="10">
        <v>9709785</v>
      </c>
      <c r="L65" s="10">
        <v>647865</v>
      </c>
      <c r="M65" s="10"/>
      <c r="O65" s="10">
        <v>20639444</v>
      </c>
      <c r="P65" s="10"/>
      <c r="Q65" s="10">
        <v>36</v>
      </c>
      <c r="R65" s="10">
        <v>0</v>
      </c>
      <c r="S65" s="10">
        <v>0</v>
      </c>
      <c r="T65" s="10">
        <v>27804324</v>
      </c>
      <c r="U65" s="10">
        <v>4792939</v>
      </c>
      <c r="W65" s="1"/>
      <c r="X65" s="1"/>
      <c r="Y65" s="1"/>
      <c r="Z65" s="10">
        <v>4931878</v>
      </c>
      <c r="AA65" s="10"/>
      <c r="AB65" s="10">
        <v>6768</v>
      </c>
      <c r="AC65" s="12">
        <v>650544</v>
      </c>
      <c r="AD65" s="12">
        <f t="shared" si="0"/>
        <v>145293355</v>
      </c>
    </row>
    <row r="66" spans="1:30" s="11" customFormat="1" x14ac:dyDescent="0.15">
      <c r="A66" s="50">
        <v>38990</v>
      </c>
      <c r="B66" s="10">
        <v>64798394</v>
      </c>
      <c r="C66" s="10">
        <v>20016</v>
      </c>
      <c r="D66" s="10">
        <v>281450</v>
      </c>
      <c r="E66" s="10">
        <v>66060</v>
      </c>
      <c r="F66" s="10"/>
      <c r="G66" s="10">
        <v>387335</v>
      </c>
      <c r="H66" s="10"/>
      <c r="I66" s="10">
        <v>49174</v>
      </c>
      <c r="J66" s="10">
        <v>638163</v>
      </c>
      <c r="K66" s="10">
        <v>9262084</v>
      </c>
      <c r="L66" s="10">
        <v>636876</v>
      </c>
      <c r="M66" s="10"/>
      <c r="O66" s="10">
        <v>17836064</v>
      </c>
      <c r="P66" s="10"/>
      <c r="Q66" s="10">
        <v>12</v>
      </c>
      <c r="R66" s="10">
        <v>0</v>
      </c>
      <c r="S66" s="10">
        <v>0</v>
      </c>
      <c r="T66" s="10">
        <v>25703673</v>
      </c>
      <c r="U66" s="10">
        <v>4458447</v>
      </c>
      <c r="W66" s="1"/>
      <c r="X66" s="1"/>
      <c r="Y66" s="1"/>
      <c r="Z66" s="10">
        <v>5181151</v>
      </c>
      <c r="AA66" s="10"/>
      <c r="AB66" s="10">
        <v>3098</v>
      </c>
      <c r="AC66" s="12">
        <v>527880</v>
      </c>
      <c r="AD66" s="12">
        <f t="shared" si="0"/>
        <v>129849877</v>
      </c>
    </row>
    <row r="67" spans="1:30" s="11" customFormat="1" x14ac:dyDescent="0.15">
      <c r="A67" s="50">
        <v>39021</v>
      </c>
      <c r="B67" s="10">
        <v>57009968</v>
      </c>
      <c r="C67" s="10">
        <v>18516</v>
      </c>
      <c r="D67" s="10">
        <v>237429</v>
      </c>
      <c r="E67" s="10">
        <v>65988</v>
      </c>
      <c r="F67" s="10"/>
      <c r="G67" s="10">
        <v>424345</v>
      </c>
      <c r="H67" s="10"/>
      <c r="I67" s="10">
        <v>48880</v>
      </c>
      <c r="J67" s="10">
        <v>572457</v>
      </c>
      <c r="K67" s="10">
        <v>7847596</v>
      </c>
      <c r="L67" s="10">
        <v>574512</v>
      </c>
      <c r="M67" s="10"/>
      <c r="O67" s="10">
        <v>17333083</v>
      </c>
      <c r="P67" s="10"/>
      <c r="Q67" s="10">
        <v>36</v>
      </c>
      <c r="R67" s="10">
        <v>0</v>
      </c>
      <c r="S67" s="10">
        <v>0</v>
      </c>
      <c r="T67" s="10">
        <v>20764004</v>
      </c>
      <c r="U67" s="10">
        <v>3815644</v>
      </c>
      <c r="W67" s="1"/>
      <c r="X67" s="1"/>
      <c r="Y67" s="1"/>
      <c r="Z67" s="10">
        <v>5500858</v>
      </c>
      <c r="AA67" s="10"/>
      <c r="AB67" s="10">
        <v>4253</v>
      </c>
      <c r="AC67" s="12">
        <v>475680</v>
      </c>
      <c r="AD67" s="12">
        <f t="shared" si="0"/>
        <v>114693249</v>
      </c>
    </row>
    <row r="68" spans="1:30" s="11" customFormat="1" x14ac:dyDescent="0.15">
      <c r="A68" s="50">
        <v>39051</v>
      </c>
      <c r="B68" s="10">
        <v>47768686</v>
      </c>
      <c r="C68" s="10">
        <v>26448</v>
      </c>
      <c r="D68" s="10">
        <v>249048</v>
      </c>
      <c r="E68" s="10">
        <v>63888</v>
      </c>
      <c r="F68" s="10"/>
      <c r="G68" s="10">
        <v>524535</v>
      </c>
      <c r="H68" s="10"/>
      <c r="I68" s="10">
        <v>51780</v>
      </c>
      <c r="J68" s="10">
        <v>554045</v>
      </c>
      <c r="K68" s="10">
        <v>7186782</v>
      </c>
      <c r="L68" s="10">
        <v>571311</v>
      </c>
      <c r="M68" s="10"/>
      <c r="O68" s="10">
        <v>15102836</v>
      </c>
      <c r="P68" s="10"/>
      <c r="Q68" s="10">
        <v>12</v>
      </c>
      <c r="R68" s="10">
        <v>0</v>
      </c>
      <c r="S68" s="10">
        <v>0</v>
      </c>
      <c r="T68" s="10">
        <v>18135819</v>
      </c>
      <c r="U68" s="10">
        <v>3645351</v>
      </c>
      <c r="W68" s="1"/>
      <c r="X68" s="1"/>
      <c r="Y68" s="1"/>
      <c r="Z68" s="10">
        <v>5636185</v>
      </c>
      <c r="AA68" s="10"/>
      <c r="AB68" s="10">
        <v>568</v>
      </c>
      <c r="AC68" s="12">
        <v>374592</v>
      </c>
      <c r="AD68" s="12">
        <f t="shared" si="0"/>
        <v>99891886</v>
      </c>
    </row>
    <row r="69" spans="1:30" s="11" customFormat="1" x14ac:dyDescent="0.15">
      <c r="A69" s="50">
        <v>39082</v>
      </c>
      <c r="B69" s="10">
        <v>43843716</v>
      </c>
      <c r="C69" s="10">
        <v>18144</v>
      </c>
      <c r="D69" s="10">
        <v>222605</v>
      </c>
      <c r="E69" s="10">
        <v>60768</v>
      </c>
      <c r="F69" s="10"/>
      <c r="G69" s="10">
        <v>548847</v>
      </c>
      <c r="H69" s="10"/>
      <c r="I69" s="10">
        <v>42550</v>
      </c>
      <c r="J69" s="10">
        <v>542438</v>
      </c>
      <c r="K69" s="10">
        <v>6807935</v>
      </c>
      <c r="L69" s="10">
        <v>541431</v>
      </c>
      <c r="M69" s="10"/>
      <c r="O69" s="10">
        <v>14305764</v>
      </c>
      <c r="P69" s="10"/>
      <c r="Q69" s="10">
        <v>1</v>
      </c>
      <c r="R69" s="10">
        <v>0</v>
      </c>
      <c r="S69" s="10">
        <v>0</v>
      </c>
      <c r="T69" s="10">
        <v>15498629</v>
      </c>
      <c r="U69" s="10">
        <v>3445643</v>
      </c>
      <c r="W69" s="1"/>
      <c r="X69" s="1"/>
      <c r="Y69" s="1"/>
      <c r="Z69" s="10">
        <v>5195114</v>
      </c>
      <c r="AA69" s="10"/>
      <c r="AB69" s="10">
        <v>2414</v>
      </c>
      <c r="AC69" s="12">
        <v>327024</v>
      </c>
      <c r="AD69" s="12">
        <f t="shared" si="0"/>
        <v>91403023</v>
      </c>
    </row>
    <row r="70" spans="1:30" s="11" customFormat="1" x14ac:dyDescent="0.15">
      <c r="A70" s="50">
        <v>39113</v>
      </c>
      <c r="B70" s="10">
        <v>57739097</v>
      </c>
      <c r="C70" s="10">
        <v>23292</v>
      </c>
      <c r="D70" s="10">
        <v>300694</v>
      </c>
      <c r="E70" s="10">
        <v>63756</v>
      </c>
      <c r="F70" s="10"/>
      <c r="G70" s="10">
        <v>544938</v>
      </c>
      <c r="H70" s="10"/>
      <c r="I70" s="10">
        <v>63911</v>
      </c>
      <c r="J70" s="10">
        <v>706458</v>
      </c>
      <c r="K70" s="10">
        <v>8731809</v>
      </c>
      <c r="L70" s="10">
        <v>685112</v>
      </c>
      <c r="M70" s="10"/>
      <c r="O70" s="10">
        <v>17283316</v>
      </c>
      <c r="P70" s="10"/>
      <c r="Q70" s="10">
        <v>24</v>
      </c>
      <c r="R70" s="10">
        <v>0</v>
      </c>
      <c r="S70" s="10">
        <v>0</v>
      </c>
      <c r="T70" s="10">
        <v>19144151</v>
      </c>
      <c r="U70" s="10">
        <v>4912817</v>
      </c>
      <c r="W70" s="1"/>
      <c r="X70" s="1"/>
      <c r="Y70" s="1"/>
      <c r="Z70" s="10">
        <v>5813007</v>
      </c>
      <c r="AA70" s="10"/>
      <c r="AB70" s="10">
        <v>2895</v>
      </c>
      <c r="AC70" s="12">
        <v>483012</v>
      </c>
      <c r="AD70" s="12">
        <f t="shared" si="0"/>
        <v>116498289</v>
      </c>
    </row>
    <row r="71" spans="1:30" s="11" customFormat="1" x14ac:dyDescent="0.15">
      <c r="A71" s="50">
        <v>39141</v>
      </c>
      <c r="B71" s="10">
        <v>41861442</v>
      </c>
      <c r="C71" s="10">
        <v>18585</v>
      </c>
      <c r="D71" s="10">
        <v>208384</v>
      </c>
      <c r="E71" s="10">
        <v>55308</v>
      </c>
      <c r="F71" s="10"/>
      <c r="G71" s="10">
        <v>493106</v>
      </c>
      <c r="H71" s="10"/>
      <c r="I71" s="10">
        <v>41676</v>
      </c>
      <c r="J71" s="10">
        <v>534969</v>
      </c>
      <c r="K71" s="10">
        <v>6174525</v>
      </c>
      <c r="L71" s="10">
        <v>507117</v>
      </c>
      <c r="M71" s="10"/>
      <c r="O71" s="10">
        <v>13560213</v>
      </c>
      <c r="P71" s="10"/>
      <c r="Q71" s="10"/>
      <c r="R71" s="10">
        <v>0</v>
      </c>
      <c r="S71" s="10">
        <v>0</v>
      </c>
      <c r="T71" s="10">
        <v>14505119</v>
      </c>
      <c r="U71" s="10">
        <v>3500836</v>
      </c>
      <c r="W71" s="1"/>
      <c r="X71" s="1"/>
      <c r="Y71" s="1"/>
      <c r="Z71" s="10">
        <v>4988404</v>
      </c>
      <c r="AA71" s="10"/>
      <c r="AB71" s="10">
        <v>3305</v>
      </c>
      <c r="AC71" s="12">
        <v>314808</v>
      </c>
      <c r="AD71" s="12">
        <f t="shared" si="0"/>
        <v>86767797</v>
      </c>
    </row>
    <row r="72" spans="1:30" s="11" customFormat="1" x14ac:dyDescent="0.15">
      <c r="A72" s="50">
        <v>39172</v>
      </c>
      <c r="B72" s="10">
        <v>60088367</v>
      </c>
      <c r="C72" s="10">
        <v>25032</v>
      </c>
      <c r="D72" s="10">
        <v>304279</v>
      </c>
      <c r="E72" s="10">
        <v>71508</v>
      </c>
      <c r="F72" s="10"/>
      <c r="G72" s="10">
        <v>707561</v>
      </c>
      <c r="H72" s="10"/>
      <c r="I72" s="10">
        <v>53292</v>
      </c>
      <c r="J72" s="10">
        <v>767430</v>
      </c>
      <c r="K72" s="10">
        <v>8654654</v>
      </c>
      <c r="L72" s="10">
        <v>686638</v>
      </c>
      <c r="M72" s="10"/>
      <c r="O72" s="10">
        <v>17949890</v>
      </c>
      <c r="P72" s="10"/>
      <c r="Q72" s="10">
        <v>12</v>
      </c>
      <c r="R72" s="10">
        <v>0</v>
      </c>
      <c r="S72" s="10">
        <v>0</v>
      </c>
      <c r="T72" s="10">
        <v>22113867</v>
      </c>
      <c r="U72" s="10">
        <v>5041554</v>
      </c>
      <c r="W72" s="1"/>
      <c r="X72" s="1"/>
      <c r="Y72" s="1"/>
      <c r="Z72" s="10">
        <v>7229998</v>
      </c>
      <c r="AA72" s="10"/>
      <c r="AB72" s="10">
        <v>5148</v>
      </c>
      <c r="AC72" s="12">
        <v>436452</v>
      </c>
      <c r="AD72" s="12">
        <f t="shared" si="0"/>
        <v>124135682</v>
      </c>
    </row>
    <row r="73" spans="1:30" s="11" customFormat="1" x14ac:dyDescent="0.15">
      <c r="A73" s="50">
        <v>39202</v>
      </c>
      <c r="B73" s="10">
        <v>62366590</v>
      </c>
      <c r="C73" s="10">
        <v>23844</v>
      </c>
      <c r="D73" s="10">
        <v>283821</v>
      </c>
      <c r="E73" s="10">
        <v>70236</v>
      </c>
      <c r="F73" s="10"/>
      <c r="G73" s="10">
        <v>608607</v>
      </c>
      <c r="H73" s="10"/>
      <c r="I73" s="10">
        <v>48566</v>
      </c>
      <c r="J73" s="10">
        <v>761591</v>
      </c>
      <c r="K73" s="10">
        <v>8783958</v>
      </c>
      <c r="L73" s="10">
        <v>679280</v>
      </c>
      <c r="M73" s="10"/>
      <c r="O73" s="10">
        <v>18143706</v>
      </c>
      <c r="P73" s="10"/>
      <c r="Q73" s="10"/>
      <c r="R73" s="10">
        <v>0</v>
      </c>
      <c r="S73" s="10">
        <v>0</v>
      </c>
      <c r="T73" s="10">
        <v>23332835</v>
      </c>
      <c r="U73" s="10">
        <v>5068175</v>
      </c>
      <c r="W73" s="1"/>
      <c r="X73" s="1"/>
      <c r="Y73" s="1"/>
      <c r="Z73" s="10">
        <v>6877851</v>
      </c>
      <c r="AA73" s="10"/>
      <c r="AB73" s="10">
        <v>7080</v>
      </c>
      <c r="AC73" s="12">
        <v>523356</v>
      </c>
      <c r="AD73" s="12">
        <f t="shared" si="0"/>
        <v>127579496</v>
      </c>
    </row>
    <row r="74" spans="1:30" s="11" customFormat="1" x14ac:dyDescent="0.15">
      <c r="A74" s="50">
        <v>39233</v>
      </c>
      <c r="B74" s="10">
        <v>77048454</v>
      </c>
      <c r="C74" s="10">
        <v>25836</v>
      </c>
      <c r="D74" s="10">
        <v>394932</v>
      </c>
      <c r="E74" s="10">
        <v>83304</v>
      </c>
      <c r="F74" s="10"/>
      <c r="G74" s="10">
        <v>916465</v>
      </c>
      <c r="H74" s="10"/>
      <c r="I74" s="10">
        <v>68052</v>
      </c>
      <c r="J74" s="10">
        <v>891569</v>
      </c>
      <c r="K74" s="10">
        <v>10473551</v>
      </c>
      <c r="L74" s="10">
        <v>778601</v>
      </c>
      <c r="M74" s="10"/>
      <c r="O74" s="10">
        <v>21620217</v>
      </c>
      <c r="P74" s="10"/>
      <c r="Q74" s="10">
        <v>12</v>
      </c>
      <c r="R74" s="10">
        <v>0</v>
      </c>
      <c r="S74" s="10">
        <v>0</v>
      </c>
      <c r="T74" s="10">
        <v>29259357</v>
      </c>
      <c r="U74" s="10">
        <v>5966377</v>
      </c>
      <c r="W74" s="1"/>
      <c r="X74" s="1"/>
      <c r="Y74" s="1"/>
      <c r="Z74" s="10">
        <v>8387517</v>
      </c>
      <c r="AA74" s="10"/>
      <c r="AB74" s="10">
        <v>6684</v>
      </c>
      <c r="AC74" s="12">
        <v>510672</v>
      </c>
      <c r="AD74" s="12">
        <f t="shared" si="0"/>
        <v>156431600</v>
      </c>
    </row>
    <row r="75" spans="1:30" s="11" customFormat="1" x14ac:dyDescent="0.15">
      <c r="A75" s="50">
        <v>39263</v>
      </c>
      <c r="B75" s="10">
        <v>69054413</v>
      </c>
      <c r="C75" s="10">
        <v>22158</v>
      </c>
      <c r="D75" s="10">
        <v>325110</v>
      </c>
      <c r="E75" s="10">
        <v>62376</v>
      </c>
      <c r="F75" s="10"/>
      <c r="G75" s="10">
        <v>748071</v>
      </c>
      <c r="H75" s="10"/>
      <c r="I75" s="10">
        <v>46247</v>
      </c>
      <c r="J75" s="10">
        <v>720077</v>
      </c>
      <c r="K75" s="10">
        <v>9043467</v>
      </c>
      <c r="L75" s="10">
        <v>635575</v>
      </c>
      <c r="M75" s="10"/>
      <c r="O75" s="10">
        <v>19919936</v>
      </c>
      <c r="P75" s="10"/>
      <c r="Q75" s="10"/>
      <c r="R75" s="10">
        <v>0</v>
      </c>
      <c r="S75" s="10">
        <v>0</v>
      </c>
      <c r="T75" s="10">
        <v>26785934</v>
      </c>
      <c r="U75" s="10">
        <v>4753235</v>
      </c>
      <c r="W75" s="1"/>
      <c r="X75" s="1"/>
      <c r="Y75" s="1"/>
      <c r="Z75" s="10">
        <v>6867846</v>
      </c>
      <c r="AA75" s="10"/>
      <c r="AB75" s="10">
        <v>2693</v>
      </c>
      <c r="AC75" s="12">
        <v>553092</v>
      </c>
      <c r="AD75" s="12">
        <f t="shared" ref="AD75:AD138" si="1">SUM(B75:E75,G75,I75:M75,O75,Q75:U75,W75,Z75,AB75:AC75)</f>
        <v>139540230</v>
      </c>
    </row>
    <row r="76" spans="1:30" s="11" customFormat="1" x14ac:dyDescent="0.15">
      <c r="A76" s="50">
        <v>39294</v>
      </c>
      <c r="B76" s="10">
        <v>80002227</v>
      </c>
      <c r="C76" s="10">
        <v>26917</v>
      </c>
      <c r="D76" s="10">
        <v>383937</v>
      </c>
      <c r="E76" s="10">
        <v>72834</v>
      </c>
      <c r="F76" s="10"/>
      <c r="G76" s="10">
        <v>783256</v>
      </c>
      <c r="H76" s="10"/>
      <c r="I76" s="10">
        <v>50280</v>
      </c>
      <c r="J76" s="10">
        <v>825229</v>
      </c>
      <c r="K76" s="10">
        <v>11293177</v>
      </c>
      <c r="L76" s="10">
        <v>738571</v>
      </c>
      <c r="M76" s="10"/>
      <c r="O76" s="10">
        <v>22166439</v>
      </c>
      <c r="P76" s="10"/>
      <c r="Q76" s="10"/>
      <c r="R76" s="10">
        <v>0</v>
      </c>
      <c r="S76" s="10">
        <v>0</v>
      </c>
      <c r="T76" s="10">
        <v>35077053</v>
      </c>
      <c r="U76" s="10">
        <v>5478701</v>
      </c>
      <c r="W76" s="1"/>
      <c r="X76" s="1"/>
      <c r="Y76" s="1"/>
      <c r="Z76" s="10">
        <v>6964161</v>
      </c>
      <c r="AA76" s="10"/>
      <c r="AB76" s="10">
        <v>8872</v>
      </c>
      <c r="AC76" s="12">
        <v>619152</v>
      </c>
      <c r="AD76" s="12">
        <f t="shared" si="1"/>
        <v>164490806</v>
      </c>
    </row>
    <row r="77" spans="1:30" s="11" customFormat="1" x14ac:dyDescent="0.15">
      <c r="A77" s="50">
        <v>39325</v>
      </c>
      <c r="B77" s="10">
        <v>76664191</v>
      </c>
      <c r="C77" s="10">
        <v>25007</v>
      </c>
      <c r="D77" s="10">
        <v>356587</v>
      </c>
      <c r="E77" s="10">
        <v>60999</v>
      </c>
      <c r="F77" s="10"/>
      <c r="G77" s="10">
        <v>578171</v>
      </c>
      <c r="H77" s="10"/>
      <c r="I77" s="10">
        <v>46951</v>
      </c>
      <c r="J77" s="10">
        <v>699658</v>
      </c>
      <c r="K77" s="10">
        <v>10343370</v>
      </c>
      <c r="L77" s="10">
        <v>660446</v>
      </c>
      <c r="M77" s="10"/>
      <c r="O77" s="10">
        <v>21417322</v>
      </c>
      <c r="P77" s="10"/>
      <c r="Q77" s="10">
        <v>24</v>
      </c>
      <c r="R77" s="10">
        <v>0</v>
      </c>
      <c r="S77" s="10">
        <v>0</v>
      </c>
      <c r="T77" s="10">
        <v>33242017</v>
      </c>
      <c r="U77" s="10">
        <v>4879953</v>
      </c>
      <c r="W77" s="1"/>
      <c r="X77" s="1"/>
      <c r="Y77" s="1"/>
      <c r="Z77" s="10">
        <v>5055833</v>
      </c>
      <c r="AA77" s="10"/>
      <c r="AB77" s="10">
        <v>4829</v>
      </c>
      <c r="AC77" s="12">
        <v>627276</v>
      </c>
      <c r="AD77" s="12">
        <f t="shared" si="1"/>
        <v>154662634</v>
      </c>
    </row>
    <row r="78" spans="1:30" s="11" customFormat="1" x14ac:dyDescent="0.15">
      <c r="A78" s="50">
        <v>39355</v>
      </c>
      <c r="B78" s="10">
        <v>63162483</v>
      </c>
      <c r="C78" s="10">
        <v>23388</v>
      </c>
      <c r="D78" s="10">
        <v>308140</v>
      </c>
      <c r="E78" s="10">
        <v>58532</v>
      </c>
      <c r="F78" s="10"/>
      <c r="G78" s="10">
        <v>568333</v>
      </c>
      <c r="H78" s="10"/>
      <c r="I78" s="10">
        <v>38108</v>
      </c>
      <c r="J78" s="10">
        <v>626270</v>
      </c>
      <c r="K78" s="10">
        <v>9327245</v>
      </c>
      <c r="L78" s="10">
        <v>622291</v>
      </c>
      <c r="M78" s="10"/>
      <c r="O78" s="10">
        <v>17962181</v>
      </c>
      <c r="P78" s="10"/>
      <c r="Q78" s="10">
        <v>12</v>
      </c>
      <c r="R78" s="10">
        <v>0</v>
      </c>
      <c r="S78" s="10">
        <v>0</v>
      </c>
      <c r="T78" s="10">
        <v>27658897</v>
      </c>
      <c r="U78" s="10">
        <v>4221696</v>
      </c>
      <c r="W78" s="1"/>
      <c r="X78" s="1"/>
      <c r="Y78" s="1"/>
      <c r="Z78" s="10">
        <v>5137657</v>
      </c>
      <c r="AA78" s="10"/>
      <c r="AB78" s="10">
        <v>6715</v>
      </c>
      <c r="AC78" s="12">
        <v>471984</v>
      </c>
      <c r="AD78" s="12">
        <f t="shared" si="1"/>
        <v>130193932</v>
      </c>
    </row>
    <row r="79" spans="1:30" s="11" customFormat="1" x14ac:dyDescent="0.15">
      <c r="A79" s="50">
        <v>39386</v>
      </c>
      <c r="B79" s="10">
        <v>67419697</v>
      </c>
      <c r="C79" s="10">
        <v>25448</v>
      </c>
      <c r="D79" s="10">
        <v>307729</v>
      </c>
      <c r="E79" s="10">
        <v>69936</v>
      </c>
      <c r="F79" s="10"/>
      <c r="G79" s="10">
        <v>766092</v>
      </c>
      <c r="H79" s="10"/>
      <c r="I79" s="10">
        <v>45669</v>
      </c>
      <c r="J79" s="10">
        <v>690547</v>
      </c>
      <c r="K79" s="10">
        <v>9821484</v>
      </c>
      <c r="L79" s="10">
        <v>679892</v>
      </c>
      <c r="M79" s="10"/>
      <c r="O79" s="10">
        <v>19519574</v>
      </c>
      <c r="P79" s="10"/>
      <c r="Q79" s="10"/>
      <c r="R79" s="10">
        <v>0</v>
      </c>
      <c r="S79" s="10">
        <v>0</v>
      </c>
      <c r="T79" s="10">
        <v>28147322</v>
      </c>
      <c r="U79" s="10">
        <v>4576837</v>
      </c>
      <c r="W79" s="1"/>
      <c r="X79" s="1"/>
      <c r="Y79" s="1"/>
      <c r="Z79" s="10">
        <v>6780085</v>
      </c>
      <c r="AA79" s="10"/>
      <c r="AB79" s="10">
        <v>4307</v>
      </c>
      <c r="AC79" s="12">
        <v>489264</v>
      </c>
      <c r="AD79" s="12">
        <f t="shared" si="1"/>
        <v>139343883</v>
      </c>
    </row>
    <row r="80" spans="1:30" s="11" customFormat="1" x14ac:dyDescent="0.15">
      <c r="A80" s="50">
        <v>39416</v>
      </c>
      <c r="B80" s="10">
        <v>52715128</v>
      </c>
      <c r="C80" s="10">
        <v>23376</v>
      </c>
      <c r="D80" s="10">
        <v>272412</v>
      </c>
      <c r="E80" s="10">
        <v>55392</v>
      </c>
      <c r="F80" s="10"/>
      <c r="G80" s="10">
        <v>661000</v>
      </c>
      <c r="H80" s="10"/>
      <c r="I80" s="10">
        <v>42270</v>
      </c>
      <c r="J80" s="10">
        <v>570685</v>
      </c>
      <c r="K80" s="10">
        <v>7632944</v>
      </c>
      <c r="L80" s="10">
        <v>562997</v>
      </c>
      <c r="M80" s="10"/>
      <c r="O80" s="10">
        <v>16235246</v>
      </c>
      <c r="P80" s="10"/>
      <c r="Q80" s="10"/>
      <c r="R80" s="10">
        <v>0</v>
      </c>
      <c r="S80" s="10">
        <v>0</v>
      </c>
      <c r="T80" s="10">
        <v>21363041</v>
      </c>
      <c r="U80" s="10">
        <v>3711918</v>
      </c>
      <c r="W80" s="1"/>
      <c r="X80" s="1"/>
      <c r="Y80" s="1"/>
      <c r="Z80" s="10">
        <v>5797415</v>
      </c>
      <c r="AA80" s="10"/>
      <c r="AB80" s="10">
        <v>6321</v>
      </c>
      <c r="AC80" s="12">
        <v>323712</v>
      </c>
      <c r="AD80" s="12">
        <f t="shared" si="1"/>
        <v>109973857</v>
      </c>
    </row>
    <row r="81" spans="1:30" s="11" customFormat="1" x14ac:dyDescent="0.15">
      <c r="A81" s="50">
        <v>39447</v>
      </c>
      <c r="B81" s="10">
        <v>39510339</v>
      </c>
      <c r="C81" s="10">
        <v>17148</v>
      </c>
      <c r="D81" s="10">
        <v>201916</v>
      </c>
      <c r="E81" s="10">
        <v>44965</v>
      </c>
      <c r="F81" s="10"/>
      <c r="G81" s="10">
        <v>487218</v>
      </c>
      <c r="H81" s="10"/>
      <c r="I81" s="10">
        <v>29148</v>
      </c>
      <c r="J81" s="10">
        <v>460776</v>
      </c>
      <c r="K81" s="10">
        <v>6164513</v>
      </c>
      <c r="L81" s="10">
        <v>457681</v>
      </c>
      <c r="M81" s="10"/>
      <c r="O81" s="10">
        <v>12720134</v>
      </c>
      <c r="P81" s="10"/>
      <c r="Q81" s="10"/>
      <c r="R81" s="10">
        <v>0</v>
      </c>
      <c r="S81" s="10">
        <v>0</v>
      </c>
      <c r="T81" s="10">
        <v>15101218</v>
      </c>
      <c r="U81" s="10">
        <v>2885062</v>
      </c>
      <c r="W81" s="1"/>
      <c r="X81" s="1"/>
      <c r="Y81" s="1"/>
      <c r="Z81" s="10">
        <v>4660021</v>
      </c>
      <c r="AA81" s="10"/>
      <c r="AB81" s="10">
        <v>6122</v>
      </c>
      <c r="AC81" s="12">
        <v>290844</v>
      </c>
      <c r="AD81" s="12">
        <f t="shared" si="1"/>
        <v>83037105</v>
      </c>
    </row>
    <row r="82" spans="1:30" s="11" customFormat="1" x14ac:dyDescent="0.15">
      <c r="A82" s="50">
        <v>39478</v>
      </c>
      <c r="B82" s="10">
        <v>56165982</v>
      </c>
      <c r="C82" s="10">
        <v>23614</v>
      </c>
      <c r="D82" s="10">
        <v>277909</v>
      </c>
      <c r="E82" s="10">
        <v>60258</v>
      </c>
      <c r="F82" s="10"/>
      <c r="G82" s="10">
        <v>626957</v>
      </c>
      <c r="H82" s="10"/>
      <c r="I82" s="10">
        <v>41608</v>
      </c>
      <c r="J82" s="10">
        <v>652448</v>
      </c>
      <c r="K82" s="10">
        <v>8390705</v>
      </c>
      <c r="L82" s="10">
        <v>632291</v>
      </c>
      <c r="M82" s="10"/>
      <c r="O82" s="10">
        <v>16571370</v>
      </c>
      <c r="P82" s="10"/>
      <c r="Q82" s="10"/>
      <c r="R82" s="10">
        <v>0</v>
      </c>
      <c r="S82" s="10">
        <v>0</v>
      </c>
      <c r="T82" s="10">
        <v>20176662</v>
      </c>
      <c r="U82" s="10">
        <v>4513066</v>
      </c>
      <c r="W82" s="1"/>
      <c r="X82" s="1"/>
      <c r="Y82" s="1"/>
      <c r="Z82" s="10">
        <v>5480571</v>
      </c>
      <c r="AA82" s="10"/>
      <c r="AB82" s="10">
        <v>7464</v>
      </c>
      <c r="AC82" s="12">
        <v>393732</v>
      </c>
      <c r="AD82" s="12">
        <f t="shared" si="1"/>
        <v>114014637</v>
      </c>
    </row>
    <row r="83" spans="1:30" s="11" customFormat="1" x14ac:dyDescent="0.15">
      <c r="A83" s="50">
        <v>39507</v>
      </c>
      <c r="B83" s="10">
        <v>46979078</v>
      </c>
      <c r="C83" s="10">
        <v>19788</v>
      </c>
      <c r="D83" s="10">
        <v>252243</v>
      </c>
      <c r="E83" s="10">
        <v>53112</v>
      </c>
      <c r="F83" s="10"/>
      <c r="G83" s="10">
        <v>529514</v>
      </c>
      <c r="H83" s="10"/>
      <c r="I83" s="10">
        <v>37313</v>
      </c>
      <c r="J83" s="10">
        <v>590615</v>
      </c>
      <c r="K83" s="10">
        <v>6521727</v>
      </c>
      <c r="L83" s="10">
        <v>533756</v>
      </c>
      <c r="M83" s="10"/>
      <c r="O83" s="10">
        <v>14438825</v>
      </c>
      <c r="P83" s="10"/>
      <c r="Q83" s="10">
        <v>84</v>
      </c>
      <c r="R83" s="10">
        <v>0</v>
      </c>
      <c r="S83" s="10">
        <v>0</v>
      </c>
      <c r="T83" s="10">
        <v>17454923</v>
      </c>
      <c r="U83" s="10">
        <v>3666203</v>
      </c>
      <c r="W83" s="1"/>
      <c r="X83" s="1"/>
      <c r="Y83" s="1"/>
      <c r="Z83" s="10">
        <v>5149948</v>
      </c>
      <c r="AA83" s="10"/>
      <c r="AB83" s="10">
        <v>8316</v>
      </c>
      <c r="AC83" s="12">
        <v>322560</v>
      </c>
      <c r="AD83" s="12">
        <f t="shared" si="1"/>
        <v>96558005</v>
      </c>
    </row>
    <row r="84" spans="1:30" s="11" customFormat="1" x14ac:dyDescent="0.15">
      <c r="A84" s="50">
        <v>39538</v>
      </c>
      <c r="B84" s="10">
        <v>59076849</v>
      </c>
      <c r="C84" s="10">
        <v>24888</v>
      </c>
      <c r="D84" s="10">
        <v>337685</v>
      </c>
      <c r="E84" s="10">
        <v>65160</v>
      </c>
      <c r="F84" s="10"/>
      <c r="G84" s="10">
        <v>793128</v>
      </c>
      <c r="H84" s="10"/>
      <c r="I84" s="10">
        <v>54892</v>
      </c>
      <c r="J84" s="10">
        <v>775437</v>
      </c>
      <c r="K84" s="10">
        <v>8210090</v>
      </c>
      <c r="L84" s="10">
        <v>645896</v>
      </c>
      <c r="M84" s="10"/>
      <c r="O84" s="10">
        <v>16394492</v>
      </c>
      <c r="P84" s="10"/>
      <c r="Q84" s="10">
        <v>12</v>
      </c>
      <c r="R84" s="10">
        <v>0</v>
      </c>
      <c r="S84" s="10">
        <v>0</v>
      </c>
      <c r="T84" s="10">
        <v>24535240</v>
      </c>
      <c r="U84" s="10">
        <v>4844435</v>
      </c>
      <c r="W84" s="1"/>
      <c r="X84" s="1"/>
      <c r="Y84" s="1"/>
      <c r="Z84" s="10">
        <v>6763251</v>
      </c>
      <c r="AA84" s="10"/>
      <c r="AB84" s="10">
        <v>13907</v>
      </c>
      <c r="AC84" s="12">
        <v>359844</v>
      </c>
      <c r="AD84" s="12">
        <f t="shared" si="1"/>
        <v>122895206</v>
      </c>
    </row>
    <row r="85" spans="1:30" s="11" customFormat="1" x14ac:dyDescent="0.15">
      <c r="A85" s="50">
        <v>39568</v>
      </c>
      <c r="B85" s="10">
        <v>64581706</v>
      </c>
      <c r="C85" s="10">
        <v>26448</v>
      </c>
      <c r="D85" s="10">
        <v>363004</v>
      </c>
      <c r="E85" s="10">
        <v>73611</v>
      </c>
      <c r="F85" s="10"/>
      <c r="G85" s="10">
        <v>786838</v>
      </c>
      <c r="H85" s="10"/>
      <c r="I85" s="10">
        <v>45121</v>
      </c>
      <c r="J85" s="10">
        <v>806594</v>
      </c>
      <c r="K85" s="10">
        <v>8490740</v>
      </c>
      <c r="L85" s="10">
        <v>655088</v>
      </c>
      <c r="M85" s="10"/>
      <c r="O85" s="10">
        <v>18710531</v>
      </c>
      <c r="P85" s="10"/>
      <c r="Q85" s="10">
        <v>12</v>
      </c>
      <c r="R85" s="10">
        <v>0</v>
      </c>
      <c r="S85" s="10">
        <v>0</v>
      </c>
      <c r="T85" s="10">
        <v>26083561</v>
      </c>
      <c r="U85" s="10">
        <v>4994800</v>
      </c>
      <c r="W85" s="1"/>
      <c r="X85" s="1"/>
      <c r="Y85" s="1"/>
      <c r="Z85" s="10">
        <v>6522181</v>
      </c>
      <c r="AA85" s="10"/>
      <c r="AB85" s="10">
        <v>20689</v>
      </c>
      <c r="AC85" s="12">
        <v>425820</v>
      </c>
      <c r="AD85" s="12">
        <f t="shared" si="1"/>
        <v>132586744</v>
      </c>
    </row>
    <row r="86" spans="1:30" s="11" customFormat="1" x14ac:dyDescent="0.15">
      <c r="A86" s="50">
        <v>39599</v>
      </c>
      <c r="B86" s="10">
        <v>72794724</v>
      </c>
      <c r="C86" s="10">
        <v>26412</v>
      </c>
      <c r="D86" s="10">
        <v>393755</v>
      </c>
      <c r="E86" s="10">
        <v>78240</v>
      </c>
      <c r="F86" s="10"/>
      <c r="G86" s="10">
        <v>886248</v>
      </c>
      <c r="H86" s="10"/>
      <c r="I86" s="10">
        <v>56748</v>
      </c>
      <c r="J86" s="10">
        <v>891113</v>
      </c>
      <c r="K86" s="10">
        <v>9053251</v>
      </c>
      <c r="L86" s="10">
        <v>683822</v>
      </c>
      <c r="M86" s="10"/>
      <c r="O86" s="10">
        <v>20289197</v>
      </c>
      <c r="P86" s="10"/>
      <c r="Q86" s="10"/>
      <c r="R86" s="10">
        <v>0</v>
      </c>
      <c r="S86" s="10">
        <v>0</v>
      </c>
      <c r="T86" s="10">
        <v>29694646</v>
      </c>
      <c r="U86" s="10">
        <v>5420590</v>
      </c>
      <c r="W86" s="1"/>
      <c r="X86" s="1"/>
      <c r="Y86" s="1"/>
      <c r="Z86" s="10">
        <v>7208781</v>
      </c>
      <c r="AA86" s="10"/>
      <c r="AB86" s="10">
        <v>22234</v>
      </c>
      <c r="AC86" s="12">
        <v>470940</v>
      </c>
      <c r="AD86" s="12">
        <f t="shared" si="1"/>
        <v>147970701</v>
      </c>
    </row>
    <row r="87" spans="1:30" s="11" customFormat="1" x14ac:dyDescent="0.15">
      <c r="A87" s="50">
        <v>39629</v>
      </c>
      <c r="B87" s="10">
        <v>67108650</v>
      </c>
      <c r="C87" s="10">
        <v>25968</v>
      </c>
      <c r="D87" s="10">
        <v>371531</v>
      </c>
      <c r="E87" s="10">
        <v>67260</v>
      </c>
      <c r="F87" s="10"/>
      <c r="G87" s="10">
        <v>912096</v>
      </c>
      <c r="H87" s="10"/>
      <c r="I87" s="10">
        <v>55449</v>
      </c>
      <c r="J87" s="10">
        <v>800274</v>
      </c>
      <c r="K87" s="10">
        <v>8493251</v>
      </c>
      <c r="L87" s="10">
        <v>623081</v>
      </c>
      <c r="M87" s="10"/>
      <c r="O87" s="10">
        <v>18251635</v>
      </c>
      <c r="P87" s="10"/>
      <c r="Q87" s="10"/>
      <c r="R87" s="10">
        <v>0</v>
      </c>
      <c r="S87" s="10">
        <v>0</v>
      </c>
      <c r="T87" s="10">
        <v>28820494</v>
      </c>
      <c r="U87" s="10">
        <v>4838774</v>
      </c>
      <c r="W87" s="1"/>
      <c r="X87" s="1"/>
      <c r="Y87" s="1"/>
      <c r="Z87" s="10">
        <v>6555584</v>
      </c>
      <c r="AA87" s="10"/>
      <c r="AB87" s="10">
        <v>20291</v>
      </c>
      <c r="AC87" s="12">
        <v>418980</v>
      </c>
      <c r="AD87" s="12">
        <f t="shared" si="1"/>
        <v>137363318</v>
      </c>
    </row>
    <row r="88" spans="1:30" s="11" customFormat="1" x14ac:dyDescent="0.15">
      <c r="A88" s="50">
        <v>39660</v>
      </c>
      <c r="B88" s="10">
        <v>85528203</v>
      </c>
      <c r="C88" s="10">
        <v>29808</v>
      </c>
      <c r="D88" s="10">
        <v>441383</v>
      </c>
      <c r="E88" s="10">
        <v>77112</v>
      </c>
      <c r="F88" s="10"/>
      <c r="G88" s="10">
        <v>874077</v>
      </c>
      <c r="H88" s="10"/>
      <c r="I88" s="10">
        <v>47935</v>
      </c>
      <c r="J88" s="10">
        <v>900104</v>
      </c>
      <c r="K88" s="10">
        <v>10657564</v>
      </c>
      <c r="L88" s="10">
        <v>732898</v>
      </c>
      <c r="M88" s="10"/>
      <c r="O88" s="10">
        <v>23293796</v>
      </c>
      <c r="P88" s="10"/>
      <c r="Q88" s="10"/>
      <c r="R88" s="10">
        <v>0</v>
      </c>
      <c r="S88" s="10">
        <v>0</v>
      </c>
      <c r="T88" s="10">
        <v>37865306</v>
      </c>
      <c r="U88" s="10">
        <v>5614530</v>
      </c>
      <c r="W88" s="1"/>
      <c r="X88" s="1"/>
      <c r="Y88" s="1"/>
      <c r="Z88" s="10">
        <v>6552008</v>
      </c>
      <c r="AA88" s="10"/>
      <c r="AB88" s="10">
        <v>22755</v>
      </c>
      <c r="AC88" s="12">
        <v>631692</v>
      </c>
      <c r="AD88" s="12">
        <f t="shared" si="1"/>
        <v>173269171</v>
      </c>
    </row>
    <row r="89" spans="1:30" s="11" customFormat="1" x14ac:dyDescent="0.15">
      <c r="A89" s="50">
        <v>39691</v>
      </c>
      <c r="B89" s="10">
        <v>72538559</v>
      </c>
      <c r="C89" s="10">
        <v>24444</v>
      </c>
      <c r="D89" s="10">
        <v>334865</v>
      </c>
      <c r="E89" s="10">
        <v>62196</v>
      </c>
      <c r="F89" s="10"/>
      <c r="G89" s="10">
        <v>646744</v>
      </c>
      <c r="H89" s="10"/>
      <c r="I89" s="10">
        <v>46764</v>
      </c>
      <c r="J89" s="10">
        <v>709097</v>
      </c>
      <c r="K89" s="10">
        <v>8882897</v>
      </c>
      <c r="L89" s="10">
        <v>607559</v>
      </c>
      <c r="M89" s="10"/>
      <c r="O89" s="10">
        <v>19636127</v>
      </c>
      <c r="P89" s="10"/>
      <c r="Q89" s="10"/>
      <c r="R89" s="10">
        <v>0</v>
      </c>
      <c r="S89" s="10">
        <v>0</v>
      </c>
      <c r="T89" s="10">
        <v>32180042</v>
      </c>
      <c r="U89" s="10">
        <v>4537633</v>
      </c>
      <c r="W89" s="1"/>
      <c r="X89" s="1"/>
      <c r="Y89" s="1"/>
      <c r="Z89" s="10">
        <v>4418013</v>
      </c>
      <c r="AA89" s="10"/>
      <c r="AB89" s="10">
        <v>14436</v>
      </c>
      <c r="AC89" s="12">
        <v>484944</v>
      </c>
      <c r="AD89" s="12">
        <f t="shared" si="1"/>
        <v>145124320</v>
      </c>
    </row>
    <row r="90" spans="1:30" s="11" customFormat="1" x14ac:dyDescent="0.15">
      <c r="A90" s="50">
        <v>39721</v>
      </c>
      <c r="B90" s="10">
        <v>71060248</v>
      </c>
      <c r="C90" s="10">
        <v>26856</v>
      </c>
      <c r="D90" s="10">
        <v>365568</v>
      </c>
      <c r="E90" s="10">
        <v>70476</v>
      </c>
      <c r="F90" s="10"/>
      <c r="G90" s="10">
        <v>702016</v>
      </c>
      <c r="H90" s="10"/>
      <c r="I90" s="10">
        <v>44182</v>
      </c>
      <c r="J90" s="10">
        <v>779719</v>
      </c>
      <c r="K90" s="10">
        <v>9665639</v>
      </c>
      <c r="L90" s="10">
        <v>692421</v>
      </c>
      <c r="M90" s="10"/>
      <c r="O90" s="10">
        <v>19933809</v>
      </c>
      <c r="P90" s="10"/>
      <c r="Q90" s="10">
        <v>12</v>
      </c>
      <c r="R90" s="10">
        <v>0</v>
      </c>
      <c r="S90" s="10">
        <v>0</v>
      </c>
      <c r="T90" s="10">
        <v>33896511</v>
      </c>
      <c r="U90" s="10">
        <v>4914720</v>
      </c>
      <c r="W90" s="1"/>
      <c r="X90" s="1"/>
      <c r="Y90" s="1"/>
      <c r="Z90" s="10">
        <v>5457399</v>
      </c>
      <c r="AA90" s="10"/>
      <c r="AB90" s="10">
        <v>18161</v>
      </c>
      <c r="AC90" s="12">
        <v>469920</v>
      </c>
      <c r="AD90" s="12">
        <f t="shared" si="1"/>
        <v>148097657</v>
      </c>
    </row>
    <row r="91" spans="1:30" s="11" customFormat="1" x14ac:dyDescent="0.15">
      <c r="A91" s="50">
        <v>39752</v>
      </c>
      <c r="B91" s="10">
        <v>61294515</v>
      </c>
      <c r="C91" s="10">
        <v>25514</v>
      </c>
      <c r="D91" s="10">
        <v>271474</v>
      </c>
      <c r="E91" s="10">
        <v>59221</v>
      </c>
      <c r="F91" s="10"/>
      <c r="G91" s="10">
        <v>633767</v>
      </c>
      <c r="H91" s="10"/>
      <c r="I91" s="10">
        <v>36217</v>
      </c>
      <c r="J91" s="10">
        <v>663061</v>
      </c>
      <c r="K91" s="10">
        <v>7811287</v>
      </c>
      <c r="L91" s="10">
        <v>601865</v>
      </c>
      <c r="M91" s="10"/>
      <c r="O91" s="10">
        <v>19331766</v>
      </c>
      <c r="P91" s="10"/>
      <c r="Q91" s="10"/>
      <c r="R91" s="10">
        <v>0</v>
      </c>
      <c r="S91" s="10">
        <v>0</v>
      </c>
      <c r="T91" s="10">
        <v>26265618</v>
      </c>
      <c r="U91" s="10">
        <v>4119910</v>
      </c>
      <c r="W91" s="1"/>
      <c r="X91" s="1"/>
      <c r="Y91" s="1"/>
      <c r="Z91" s="10">
        <v>5160690</v>
      </c>
      <c r="AA91" s="10"/>
      <c r="AB91" s="10">
        <v>9688</v>
      </c>
      <c r="AC91" s="12">
        <v>444684</v>
      </c>
      <c r="AD91" s="12">
        <f t="shared" si="1"/>
        <v>126729277</v>
      </c>
    </row>
    <row r="92" spans="1:30" s="11" customFormat="1" x14ac:dyDescent="0.15">
      <c r="A92" s="50">
        <v>39782</v>
      </c>
      <c r="B92" s="10">
        <v>62238933</v>
      </c>
      <c r="C92" s="10">
        <v>27360</v>
      </c>
      <c r="D92" s="10">
        <v>360210</v>
      </c>
      <c r="E92" s="10">
        <v>61062</v>
      </c>
      <c r="F92" s="10"/>
      <c r="G92" s="10">
        <v>1198563</v>
      </c>
      <c r="H92" s="10"/>
      <c r="I92" s="10">
        <v>65902</v>
      </c>
      <c r="J92" s="10">
        <v>691125</v>
      </c>
      <c r="K92" s="10">
        <v>7900496</v>
      </c>
      <c r="L92" s="10">
        <v>625291</v>
      </c>
      <c r="M92" s="10"/>
      <c r="O92" s="10">
        <v>16671729</v>
      </c>
      <c r="P92" s="10"/>
      <c r="Q92" s="10"/>
      <c r="R92" s="10">
        <v>0</v>
      </c>
      <c r="S92" s="10">
        <v>0</v>
      </c>
      <c r="T92" s="10">
        <v>27326621</v>
      </c>
      <c r="U92" s="10">
        <v>4258844</v>
      </c>
      <c r="W92" s="1"/>
      <c r="X92" s="1"/>
      <c r="Y92" s="1"/>
      <c r="Z92" s="10">
        <v>6795630</v>
      </c>
      <c r="AA92" s="10"/>
      <c r="AB92" s="10">
        <v>8500</v>
      </c>
      <c r="AC92" s="12">
        <v>370632</v>
      </c>
      <c r="AD92" s="12">
        <f t="shared" si="1"/>
        <v>128600898</v>
      </c>
    </row>
    <row r="93" spans="1:30" s="11" customFormat="1" x14ac:dyDescent="0.15">
      <c r="A93" s="50">
        <v>39813</v>
      </c>
      <c r="B93" s="10">
        <v>44714935</v>
      </c>
      <c r="C93" s="10">
        <v>20112</v>
      </c>
      <c r="D93" s="10">
        <v>230214</v>
      </c>
      <c r="E93" s="10">
        <v>46524</v>
      </c>
      <c r="F93" s="10"/>
      <c r="G93" s="10">
        <v>902439</v>
      </c>
      <c r="H93" s="10"/>
      <c r="I93" s="10">
        <v>42953</v>
      </c>
      <c r="J93" s="10">
        <v>538445</v>
      </c>
      <c r="K93" s="10">
        <v>5790134</v>
      </c>
      <c r="L93" s="10">
        <v>470905</v>
      </c>
      <c r="M93" s="10"/>
      <c r="O93" s="10">
        <v>13092018</v>
      </c>
      <c r="P93" s="10"/>
      <c r="Q93" s="10"/>
      <c r="R93" s="10">
        <v>0</v>
      </c>
      <c r="S93" s="10">
        <v>0</v>
      </c>
      <c r="T93" s="10">
        <v>18097193</v>
      </c>
      <c r="U93" s="10">
        <v>3116614</v>
      </c>
      <c r="W93" s="1"/>
      <c r="X93" s="1"/>
      <c r="Y93" s="1"/>
      <c r="Z93" s="10">
        <v>4905588</v>
      </c>
      <c r="AA93" s="10"/>
      <c r="AB93" s="10">
        <v>6013</v>
      </c>
      <c r="AC93" s="12">
        <v>263832</v>
      </c>
      <c r="AD93" s="12">
        <f t="shared" si="1"/>
        <v>92237919</v>
      </c>
    </row>
    <row r="94" spans="1:30" s="11" customFormat="1" x14ac:dyDescent="0.15">
      <c r="A94" s="50">
        <v>39844</v>
      </c>
      <c r="B94" s="10">
        <v>57424425</v>
      </c>
      <c r="C94" s="10">
        <v>26544</v>
      </c>
      <c r="D94" s="10">
        <v>285034</v>
      </c>
      <c r="E94" s="10">
        <v>58609</v>
      </c>
      <c r="F94" s="10"/>
      <c r="G94" s="10">
        <v>795469</v>
      </c>
      <c r="H94" s="10"/>
      <c r="I94" s="10">
        <v>44669</v>
      </c>
      <c r="J94" s="10">
        <v>737142</v>
      </c>
      <c r="K94" s="10">
        <v>7625997</v>
      </c>
      <c r="L94" s="10">
        <v>623616</v>
      </c>
      <c r="M94" s="10"/>
      <c r="O94" s="10">
        <v>16139949</v>
      </c>
      <c r="P94" s="10"/>
      <c r="Q94" s="10">
        <v>12</v>
      </c>
      <c r="R94" s="10">
        <v>0</v>
      </c>
      <c r="S94" s="10">
        <v>0</v>
      </c>
      <c r="T94" s="10">
        <v>21223289</v>
      </c>
      <c r="U94" s="10">
        <v>4511880</v>
      </c>
      <c r="W94" s="1"/>
      <c r="X94" s="1"/>
      <c r="Y94" s="1"/>
      <c r="Z94" s="10">
        <v>5399814</v>
      </c>
      <c r="AA94" s="10"/>
      <c r="AB94" s="10">
        <v>19283</v>
      </c>
      <c r="AC94" s="12">
        <v>370020</v>
      </c>
      <c r="AD94" s="12">
        <f t="shared" si="1"/>
        <v>115285752</v>
      </c>
    </row>
    <row r="95" spans="1:30" s="11" customFormat="1" x14ac:dyDescent="0.15">
      <c r="A95" s="50">
        <v>39872</v>
      </c>
      <c r="B95" s="10">
        <v>55508556</v>
      </c>
      <c r="C95" s="10">
        <v>25848</v>
      </c>
      <c r="D95" s="10">
        <v>305392</v>
      </c>
      <c r="E95" s="10">
        <v>61477</v>
      </c>
      <c r="F95" s="10"/>
      <c r="G95" s="10">
        <v>1014502</v>
      </c>
      <c r="H95" s="10"/>
      <c r="I95" s="10">
        <v>59669</v>
      </c>
      <c r="J95" s="10">
        <v>755490</v>
      </c>
      <c r="K95" s="10">
        <v>7091983</v>
      </c>
      <c r="L95" s="10">
        <v>590194</v>
      </c>
      <c r="M95" s="10"/>
      <c r="O95" s="10">
        <v>15234156</v>
      </c>
      <c r="P95" s="10"/>
      <c r="Q95" s="10">
        <v>24</v>
      </c>
      <c r="R95" s="10">
        <v>0</v>
      </c>
      <c r="S95" s="10">
        <v>0</v>
      </c>
      <c r="T95" s="10">
        <v>22257643</v>
      </c>
      <c r="U95" s="10">
        <v>4486485</v>
      </c>
      <c r="W95" s="1"/>
      <c r="X95" s="1"/>
      <c r="Y95" s="1"/>
      <c r="Z95" s="10">
        <v>6113302</v>
      </c>
      <c r="AA95" s="10"/>
      <c r="AB95" s="10">
        <v>26573</v>
      </c>
      <c r="AC95" s="12">
        <v>361848</v>
      </c>
      <c r="AD95" s="12">
        <f t="shared" si="1"/>
        <v>113893142</v>
      </c>
    </row>
    <row r="96" spans="1:30" s="11" customFormat="1" x14ac:dyDescent="0.15">
      <c r="A96" s="50">
        <v>39903</v>
      </c>
      <c r="B96" s="10">
        <v>57542180</v>
      </c>
      <c r="C96" s="10">
        <v>27408</v>
      </c>
      <c r="D96" s="10">
        <v>288857</v>
      </c>
      <c r="E96" s="10">
        <v>60829</v>
      </c>
      <c r="F96" s="10"/>
      <c r="G96" s="10">
        <v>987345</v>
      </c>
      <c r="H96" s="10"/>
      <c r="I96" s="10">
        <v>58707</v>
      </c>
      <c r="J96" s="10">
        <v>825212</v>
      </c>
      <c r="K96" s="10">
        <v>7229508</v>
      </c>
      <c r="L96" s="10">
        <v>594281</v>
      </c>
      <c r="M96" s="10"/>
      <c r="O96" s="10">
        <v>16243468</v>
      </c>
      <c r="P96" s="10"/>
      <c r="Q96" s="10"/>
      <c r="R96" s="10">
        <v>0</v>
      </c>
      <c r="S96" s="10">
        <v>168</v>
      </c>
      <c r="T96" s="10">
        <v>23571695</v>
      </c>
      <c r="U96" s="10">
        <v>4638819</v>
      </c>
      <c r="W96" s="1"/>
      <c r="X96" s="1"/>
      <c r="Y96" s="1"/>
      <c r="Z96" s="10">
        <v>6910146</v>
      </c>
      <c r="AA96" s="10"/>
      <c r="AB96" s="10">
        <v>13620</v>
      </c>
      <c r="AC96" s="12">
        <v>330600</v>
      </c>
      <c r="AD96" s="12">
        <f t="shared" si="1"/>
        <v>119322843</v>
      </c>
    </row>
    <row r="97" spans="1:30" s="11" customFormat="1" x14ac:dyDescent="0.15">
      <c r="A97" s="50">
        <v>39933</v>
      </c>
      <c r="B97" s="10">
        <v>79459652</v>
      </c>
      <c r="C97" s="10">
        <v>36158</v>
      </c>
      <c r="D97" s="10">
        <v>395062</v>
      </c>
      <c r="E97" s="10">
        <v>77064</v>
      </c>
      <c r="F97" s="10"/>
      <c r="G97" s="10">
        <v>1145458</v>
      </c>
      <c r="H97" s="10"/>
      <c r="I97" s="10">
        <v>80081</v>
      </c>
      <c r="J97" s="10">
        <v>1077019</v>
      </c>
      <c r="K97" s="10">
        <v>9534965</v>
      </c>
      <c r="L97" s="10">
        <v>763143</v>
      </c>
      <c r="M97" s="10"/>
      <c r="O97" s="10">
        <v>19984264</v>
      </c>
      <c r="P97" s="10"/>
      <c r="Q97" s="10">
        <v>12</v>
      </c>
      <c r="R97" s="10">
        <v>1200</v>
      </c>
      <c r="S97" s="10">
        <v>36</v>
      </c>
      <c r="T97" s="10">
        <v>33347358</v>
      </c>
      <c r="U97" s="10">
        <v>6502288</v>
      </c>
      <c r="W97" s="1"/>
      <c r="X97" s="1"/>
      <c r="Y97" s="1"/>
      <c r="Z97" s="10">
        <v>8694357</v>
      </c>
      <c r="AA97" s="10"/>
      <c r="AB97" s="10">
        <v>14449</v>
      </c>
      <c r="AC97" s="12">
        <v>455940</v>
      </c>
      <c r="AD97" s="12">
        <f t="shared" si="1"/>
        <v>161568506</v>
      </c>
    </row>
    <row r="98" spans="1:30" s="11" customFormat="1" x14ac:dyDescent="0.15">
      <c r="A98" s="50">
        <v>39964</v>
      </c>
      <c r="B98" s="10">
        <v>78230560</v>
      </c>
      <c r="C98" s="10">
        <v>34080</v>
      </c>
      <c r="D98" s="10">
        <v>389232</v>
      </c>
      <c r="E98" s="10">
        <v>72396</v>
      </c>
      <c r="F98" s="10"/>
      <c r="G98" s="10">
        <v>1155405</v>
      </c>
      <c r="H98" s="10"/>
      <c r="I98" s="10">
        <v>66990</v>
      </c>
      <c r="J98" s="10">
        <v>1017872</v>
      </c>
      <c r="K98" s="10">
        <v>8964991</v>
      </c>
      <c r="L98" s="10">
        <v>693870</v>
      </c>
      <c r="M98" s="10"/>
      <c r="O98" s="10">
        <v>19346857</v>
      </c>
      <c r="P98" s="10"/>
      <c r="Q98" s="10"/>
      <c r="R98" s="10">
        <v>1236</v>
      </c>
      <c r="S98" s="10">
        <v>1440</v>
      </c>
      <c r="T98" s="10">
        <v>32628932</v>
      </c>
      <c r="U98" s="10">
        <v>5942842</v>
      </c>
      <c r="W98" s="1"/>
      <c r="X98" s="1"/>
      <c r="Y98" s="1"/>
      <c r="Z98" s="10">
        <v>8295105</v>
      </c>
      <c r="AA98" s="10"/>
      <c r="AB98" s="10">
        <v>14013</v>
      </c>
      <c r="AC98" s="12">
        <v>473424</v>
      </c>
      <c r="AD98" s="12">
        <f t="shared" si="1"/>
        <v>157329245</v>
      </c>
    </row>
    <row r="99" spans="1:30" s="11" customFormat="1" x14ac:dyDescent="0.15">
      <c r="A99" s="50">
        <v>39994</v>
      </c>
      <c r="B99" s="10">
        <v>83626538</v>
      </c>
      <c r="C99" s="10">
        <v>36621</v>
      </c>
      <c r="D99" s="10">
        <v>398537</v>
      </c>
      <c r="E99" s="10">
        <v>69920</v>
      </c>
      <c r="F99" s="10"/>
      <c r="G99" s="10">
        <v>1377479</v>
      </c>
      <c r="H99" s="10"/>
      <c r="I99" s="10">
        <v>392784</v>
      </c>
      <c r="J99" s="10">
        <v>1216433</v>
      </c>
      <c r="K99" s="10">
        <v>16149167</v>
      </c>
      <c r="L99" s="10">
        <v>696107</v>
      </c>
      <c r="M99" s="10"/>
      <c r="O99" s="10">
        <v>12957375</v>
      </c>
      <c r="P99" s="10"/>
      <c r="Q99" s="10"/>
      <c r="R99" s="10">
        <v>20244</v>
      </c>
      <c r="S99" s="10">
        <v>6540</v>
      </c>
      <c r="T99" s="10">
        <v>36234969</v>
      </c>
      <c r="U99" s="10">
        <v>5923645</v>
      </c>
      <c r="W99" s="1"/>
      <c r="X99" s="1"/>
      <c r="Y99" s="1"/>
      <c r="Z99" s="10">
        <v>8683395</v>
      </c>
      <c r="AA99" s="10"/>
      <c r="AB99" s="10">
        <v>11370</v>
      </c>
      <c r="AC99" s="12">
        <v>434340</v>
      </c>
      <c r="AD99" s="12">
        <f t="shared" si="1"/>
        <v>168235464</v>
      </c>
    </row>
    <row r="100" spans="1:30" s="11" customFormat="1" x14ac:dyDescent="0.15">
      <c r="A100" s="50">
        <v>40025</v>
      </c>
      <c r="B100" s="10">
        <v>90701233</v>
      </c>
      <c r="C100" s="10">
        <v>37572</v>
      </c>
      <c r="D100" s="10">
        <v>450657</v>
      </c>
      <c r="E100" s="10">
        <v>73056</v>
      </c>
      <c r="F100" s="10"/>
      <c r="G100" s="10">
        <v>1366346</v>
      </c>
      <c r="H100" s="10"/>
      <c r="I100" s="10">
        <v>1075230</v>
      </c>
      <c r="J100" s="10">
        <v>1824939</v>
      </c>
      <c r="K100" s="10">
        <v>17766037</v>
      </c>
      <c r="L100" s="10">
        <v>736712</v>
      </c>
      <c r="M100" s="10"/>
      <c r="O100" s="10">
        <v>15016684</v>
      </c>
      <c r="P100" s="10"/>
      <c r="Q100" s="10">
        <v>300</v>
      </c>
      <c r="R100" s="10">
        <v>31200</v>
      </c>
      <c r="S100" s="10">
        <v>9492</v>
      </c>
      <c r="T100" s="10">
        <v>40846032</v>
      </c>
      <c r="U100" s="10">
        <v>6114476</v>
      </c>
      <c r="W100" s="1"/>
      <c r="X100" s="1"/>
      <c r="Y100" s="1"/>
      <c r="Z100" s="10">
        <v>7816001</v>
      </c>
      <c r="AA100" s="10"/>
      <c r="AB100" s="10">
        <v>16852</v>
      </c>
      <c r="AC100" s="12">
        <v>505548</v>
      </c>
      <c r="AD100" s="12">
        <f t="shared" si="1"/>
        <v>184388367</v>
      </c>
    </row>
    <row r="101" spans="1:30" s="11" customFormat="1" x14ac:dyDescent="0.15">
      <c r="A101" s="50">
        <v>40056</v>
      </c>
      <c r="B101" s="10">
        <v>82922634</v>
      </c>
      <c r="C101" s="10">
        <v>35172</v>
      </c>
      <c r="D101" s="10">
        <v>388374</v>
      </c>
      <c r="E101" s="10">
        <v>59282</v>
      </c>
      <c r="F101" s="10"/>
      <c r="G101" s="10">
        <v>989118</v>
      </c>
      <c r="H101" s="10"/>
      <c r="I101" s="10">
        <v>1370307</v>
      </c>
      <c r="J101" s="10">
        <v>1901559</v>
      </c>
      <c r="K101" s="10">
        <v>15832150</v>
      </c>
      <c r="L101" s="10">
        <v>654714</v>
      </c>
      <c r="M101" s="10"/>
      <c r="O101" s="10">
        <v>12433825</v>
      </c>
      <c r="P101" s="10"/>
      <c r="Q101" s="10">
        <v>2</v>
      </c>
      <c r="R101" s="10">
        <v>35448</v>
      </c>
      <c r="S101" s="10">
        <v>6540</v>
      </c>
      <c r="T101" s="10">
        <v>37871886</v>
      </c>
      <c r="U101" s="10">
        <v>5327790</v>
      </c>
      <c r="W101" s="1"/>
      <c r="X101" s="1"/>
      <c r="Y101" s="1"/>
      <c r="Z101" s="10">
        <v>5981607</v>
      </c>
      <c r="AA101" s="10"/>
      <c r="AB101" s="10">
        <v>38971</v>
      </c>
      <c r="AC101" s="12">
        <v>432912</v>
      </c>
      <c r="AD101" s="12">
        <f t="shared" si="1"/>
        <v>166282291</v>
      </c>
    </row>
    <row r="102" spans="1:30" s="11" customFormat="1" x14ac:dyDescent="0.15">
      <c r="A102" s="50">
        <v>40086</v>
      </c>
      <c r="B102" s="10">
        <v>82824888</v>
      </c>
      <c r="C102" s="10">
        <v>35916</v>
      </c>
      <c r="D102" s="10">
        <v>413230</v>
      </c>
      <c r="E102" s="10">
        <v>63195</v>
      </c>
      <c r="F102" s="10"/>
      <c r="G102" s="10">
        <v>1250195</v>
      </c>
      <c r="H102" s="10"/>
      <c r="I102" s="10">
        <v>1800836</v>
      </c>
      <c r="J102" s="10">
        <v>2208299</v>
      </c>
      <c r="K102" s="10">
        <v>16232498</v>
      </c>
      <c r="L102" s="10">
        <v>681120</v>
      </c>
      <c r="M102" s="10"/>
      <c r="O102" s="10">
        <v>12933276</v>
      </c>
      <c r="P102" s="10"/>
      <c r="Q102" s="10"/>
      <c r="R102" s="10">
        <v>38652</v>
      </c>
      <c r="S102" s="10">
        <v>9432</v>
      </c>
      <c r="T102" s="10">
        <v>37888712</v>
      </c>
      <c r="U102" s="10">
        <v>5368061</v>
      </c>
      <c r="W102" s="1"/>
      <c r="X102" s="1"/>
      <c r="Y102" s="1"/>
      <c r="Z102" s="10">
        <v>7319008</v>
      </c>
      <c r="AA102" s="10"/>
      <c r="AB102" s="10">
        <v>24657</v>
      </c>
      <c r="AC102" s="12">
        <v>445740</v>
      </c>
      <c r="AD102" s="12">
        <f t="shared" si="1"/>
        <v>169537715</v>
      </c>
    </row>
    <row r="103" spans="1:30" s="11" customFormat="1" x14ac:dyDescent="0.15">
      <c r="A103" s="50">
        <v>40117</v>
      </c>
      <c r="B103" s="10">
        <v>66642389</v>
      </c>
      <c r="C103" s="10">
        <v>35808</v>
      </c>
      <c r="D103" s="10">
        <v>343669</v>
      </c>
      <c r="E103" s="10">
        <v>56844</v>
      </c>
      <c r="F103" s="10"/>
      <c r="G103" s="10">
        <v>1189275</v>
      </c>
      <c r="H103" s="10"/>
      <c r="I103" s="10">
        <v>2079213</v>
      </c>
      <c r="J103" s="10">
        <v>2058793</v>
      </c>
      <c r="K103" s="10">
        <v>12934184</v>
      </c>
      <c r="L103" s="10">
        <v>591951</v>
      </c>
      <c r="M103" s="10"/>
      <c r="O103" s="10">
        <v>11440716</v>
      </c>
      <c r="P103" s="10"/>
      <c r="Q103" s="10"/>
      <c r="R103" s="10">
        <v>37464</v>
      </c>
      <c r="S103" s="10">
        <v>8016</v>
      </c>
      <c r="T103" s="10">
        <v>29794242</v>
      </c>
      <c r="U103" s="10">
        <v>4585863</v>
      </c>
      <c r="W103" s="1"/>
      <c r="X103" s="1"/>
      <c r="Y103" s="1"/>
      <c r="Z103" s="10">
        <v>7292172</v>
      </c>
      <c r="AA103" s="10"/>
      <c r="AB103" s="10">
        <v>23629</v>
      </c>
      <c r="AC103" s="12">
        <v>377244</v>
      </c>
      <c r="AD103" s="12">
        <f t="shared" si="1"/>
        <v>139491472</v>
      </c>
    </row>
    <row r="104" spans="1:30" s="11" customFormat="1" x14ac:dyDescent="0.15">
      <c r="A104" s="50">
        <v>40147</v>
      </c>
      <c r="B104" s="10">
        <v>63539373</v>
      </c>
      <c r="C104" s="10">
        <v>32412</v>
      </c>
      <c r="D104" s="10">
        <v>354230</v>
      </c>
      <c r="E104" s="10">
        <v>61375</v>
      </c>
      <c r="F104" s="10"/>
      <c r="G104" s="10">
        <v>1481576</v>
      </c>
      <c r="H104" s="10"/>
      <c r="I104" s="10">
        <v>2316803</v>
      </c>
      <c r="J104" s="10">
        <v>2263481</v>
      </c>
      <c r="K104" s="10">
        <v>12135837</v>
      </c>
      <c r="L104" s="10">
        <v>586981</v>
      </c>
      <c r="M104" s="10"/>
      <c r="O104" s="10">
        <v>10451628</v>
      </c>
      <c r="P104" s="10"/>
      <c r="Q104" s="10"/>
      <c r="R104" s="10">
        <v>37644</v>
      </c>
      <c r="S104" s="10">
        <v>7116</v>
      </c>
      <c r="T104" s="10">
        <v>27548525</v>
      </c>
      <c r="U104" s="10">
        <v>4616273</v>
      </c>
      <c r="W104" s="1"/>
      <c r="X104" s="1"/>
      <c r="Y104" s="1"/>
      <c r="Z104" s="10">
        <v>7407836</v>
      </c>
      <c r="AA104" s="10"/>
      <c r="AB104" s="10">
        <v>19704</v>
      </c>
      <c r="AC104" s="12">
        <v>302076</v>
      </c>
      <c r="AD104" s="12">
        <f t="shared" si="1"/>
        <v>133162870</v>
      </c>
    </row>
    <row r="105" spans="1:30" s="11" customFormat="1" x14ac:dyDescent="0.15">
      <c r="A105" s="50">
        <v>40178</v>
      </c>
      <c r="B105" s="10">
        <v>45934235</v>
      </c>
      <c r="C105" s="10">
        <v>25273</v>
      </c>
      <c r="D105" s="10">
        <v>232821</v>
      </c>
      <c r="E105" s="10">
        <v>43044</v>
      </c>
      <c r="F105" s="10"/>
      <c r="G105" s="10">
        <v>1126786</v>
      </c>
      <c r="H105" s="10"/>
      <c r="I105" s="10">
        <v>2003603</v>
      </c>
      <c r="J105" s="10">
        <v>1799112</v>
      </c>
      <c r="K105" s="10">
        <v>9190863</v>
      </c>
      <c r="L105" s="10">
        <v>469494</v>
      </c>
      <c r="M105" s="10"/>
      <c r="O105" s="10">
        <v>9003936</v>
      </c>
      <c r="P105" s="10"/>
      <c r="Q105" s="10"/>
      <c r="R105" s="10">
        <v>9588</v>
      </c>
      <c r="S105" s="10">
        <v>3624</v>
      </c>
      <c r="T105" s="10">
        <v>18591567</v>
      </c>
      <c r="U105" s="10">
        <v>3447170</v>
      </c>
      <c r="W105" s="1"/>
      <c r="X105" s="1"/>
      <c r="Y105" s="1"/>
      <c r="Z105" s="10">
        <v>5707168</v>
      </c>
      <c r="AA105" s="10"/>
      <c r="AB105" s="10">
        <v>18817</v>
      </c>
      <c r="AC105" s="12">
        <v>256440</v>
      </c>
      <c r="AD105" s="12">
        <f t="shared" si="1"/>
        <v>97863541</v>
      </c>
    </row>
    <row r="106" spans="1:30" s="11" customFormat="1" x14ac:dyDescent="0.15">
      <c r="A106" s="50">
        <v>40209</v>
      </c>
      <c r="B106" s="10">
        <v>65015307</v>
      </c>
      <c r="C106" s="10">
        <v>33264</v>
      </c>
      <c r="D106" s="10">
        <v>320995</v>
      </c>
      <c r="E106" s="10">
        <v>58248</v>
      </c>
      <c r="F106" s="10"/>
      <c r="G106" s="10">
        <v>1408913</v>
      </c>
      <c r="H106" s="10"/>
      <c r="I106" s="10">
        <v>2508977</v>
      </c>
      <c r="J106" s="10">
        <v>2570386</v>
      </c>
      <c r="K106" s="10">
        <v>12618222</v>
      </c>
      <c r="L106" s="10">
        <v>651157</v>
      </c>
      <c r="M106" s="10">
        <v>4500204</v>
      </c>
      <c r="O106" s="10">
        <v>10546322</v>
      </c>
      <c r="P106" s="10"/>
      <c r="Q106" s="10"/>
      <c r="R106" s="10">
        <v>347004</v>
      </c>
      <c r="S106" s="10">
        <v>10080</v>
      </c>
      <c r="T106" s="10">
        <v>24494643</v>
      </c>
      <c r="U106" s="10">
        <v>5364891</v>
      </c>
      <c r="W106" s="1"/>
      <c r="X106" s="1"/>
      <c r="Y106" s="1"/>
      <c r="Z106" s="10">
        <v>6874608</v>
      </c>
      <c r="AA106" s="10"/>
      <c r="AB106" s="10">
        <v>19880</v>
      </c>
      <c r="AC106" s="12">
        <v>363096</v>
      </c>
      <c r="AD106" s="12">
        <f t="shared" si="1"/>
        <v>137706197</v>
      </c>
    </row>
    <row r="107" spans="1:30" s="11" customFormat="1" x14ac:dyDescent="0.15">
      <c r="A107" s="50">
        <v>40237</v>
      </c>
      <c r="B107" s="10">
        <v>53073814</v>
      </c>
      <c r="C107" s="10">
        <v>28668</v>
      </c>
      <c r="D107" s="10">
        <v>279416</v>
      </c>
      <c r="E107" s="10">
        <v>48636</v>
      </c>
      <c r="F107" s="10"/>
      <c r="G107" s="10">
        <v>1427310</v>
      </c>
      <c r="H107" s="10"/>
      <c r="I107" s="10">
        <v>2337649</v>
      </c>
      <c r="J107" s="10">
        <v>2128186</v>
      </c>
      <c r="K107" s="10">
        <v>9999458</v>
      </c>
      <c r="L107" s="10">
        <v>536568</v>
      </c>
      <c r="M107" s="10">
        <v>3887293</v>
      </c>
      <c r="O107" s="10">
        <v>9094248</v>
      </c>
      <c r="P107" s="10"/>
      <c r="Q107" s="10"/>
      <c r="R107" s="10">
        <v>666312</v>
      </c>
      <c r="S107" s="10">
        <v>22605</v>
      </c>
      <c r="T107" s="10">
        <v>21349422</v>
      </c>
      <c r="U107" s="10">
        <v>4385271</v>
      </c>
      <c r="W107" s="1"/>
      <c r="X107" s="1"/>
      <c r="Y107" s="1"/>
      <c r="Z107" s="10">
        <v>6443111</v>
      </c>
      <c r="AA107" s="10"/>
      <c r="AB107" s="10">
        <v>19899</v>
      </c>
      <c r="AC107" s="12">
        <v>280896</v>
      </c>
      <c r="AD107" s="12">
        <f t="shared" si="1"/>
        <v>116008762</v>
      </c>
    </row>
    <row r="108" spans="1:30" s="11" customFormat="1" x14ac:dyDescent="0.15">
      <c r="A108" s="50">
        <v>40268</v>
      </c>
      <c r="B108" s="10">
        <v>75374725</v>
      </c>
      <c r="C108" s="10">
        <v>36166</v>
      </c>
      <c r="D108" s="10">
        <v>340686</v>
      </c>
      <c r="E108" s="10">
        <v>60744</v>
      </c>
      <c r="F108" s="10"/>
      <c r="G108" s="10">
        <v>1604747</v>
      </c>
      <c r="H108" s="10"/>
      <c r="I108" s="10">
        <v>3170138</v>
      </c>
      <c r="J108" s="10">
        <v>2910328</v>
      </c>
      <c r="K108" s="10">
        <v>14026095</v>
      </c>
      <c r="L108" s="10">
        <v>709928</v>
      </c>
      <c r="M108" s="10">
        <v>5584506</v>
      </c>
      <c r="O108" s="10">
        <v>12569796</v>
      </c>
      <c r="P108" s="10"/>
      <c r="Q108" s="10"/>
      <c r="R108" s="10">
        <v>994129</v>
      </c>
      <c r="S108" s="10">
        <v>37080</v>
      </c>
      <c r="T108" s="10">
        <v>31330786</v>
      </c>
      <c r="U108" s="10">
        <v>5977304</v>
      </c>
      <c r="W108" s="1"/>
      <c r="X108" s="1"/>
      <c r="Y108" s="1"/>
      <c r="Z108" s="10">
        <v>9454177</v>
      </c>
      <c r="AA108" s="10"/>
      <c r="AB108" s="10">
        <v>29980</v>
      </c>
      <c r="AC108" s="12">
        <v>376920</v>
      </c>
      <c r="AD108" s="12">
        <f t="shared" si="1"/>
        <v>164588235</v>
      </c>
    </row>
    <row r="109" spans="1:30" s="11" customFormat="1" x14ac:dyDescent="0.15">
      <c r="A109" s="50">
        <v>40298</v>
      </c>
      <c r="B109" s="10">
        <v>74452090</v>
      </c>
      <c r="C109" s="10">
        <v>35618</v>
      </c>
      <c r="D109" s="10">
        <v>384908</v>
      </c>
      <c r="E109" s="10">
        <v>64140</v>
      </c>
      <c r="F109" s="10"/>
      <c r="G109" s="10">
        <v>1531366</v>
      </c>
      <c r="H109" s="10"/>
      <c r="I109" s="10">
        <v>2864487</v>
      </c>
      <c r="J109" s="10">
        <v>2751645</v>
      </c>
      <c r="K109" s="10">
        <v>13973927</v>
      </c>
      <c r="L109" s="10">
        <v>686817</v>
      </c>
      <c r="M109" s="10">
        <v>5255266</v>
      </c>
      <c r="O109" s="10">
        <v>12386268</v>
      </c>
      <c r="P109" s="10"/>
      <c r="Q109" s="10"/>
      <c r="R109" s="10">
        <v>962333</v>
      </c>
      <c r="S109" s="10">
        <v>44011</v>
      </c>
      <c r="T109" s="10">
        <v>30897924</v>
      </c>
      <c r="U109" s="10">
        <v>5783422</v>
      </c>
      <c r="W109" s="1"/>
      <c r="X109" s="1"/>
      <c r="Y109" s="1"/>
      <c r="Z109" s="10">
        <v>8536612</v>
      </c>
      <c r="AA109" s="10"/>
      <c r="AB109" s="10">
        <v>30257</v>
      </c>
      <c r="AC109" s="12">
        <v>386820</v>
      </c>
      <c r="AD109" s="12">
        <f t="shared" si="1"/>
        <v>161027911</v>
      </c>
    </row>
    <row r="110" spans="1:30" s="11" customFormat="1" x14ac:dyDescent="0.15">
      <c r="A110" s="50">
        <v>40329</v>
      </c>
      <c r="B110" s="10">
        <v>71630215</v>
      </c>
      <c r="C110" s="10">
        <v>32522</v>
      </c>
      <c r="D110" s="10">
        <v>337030</v>
      </c>
      <c r="E110" s="10">
        <v>58896</v>
      </c>
      <c r="F110" s="10"/>
      <c r="G110" s="10">
        <v>1645098</v>
      </c>
      <c r="H110" s="10"/>
      <c r="I110" s="10">
        <v>2889299</v>
      </c>
      <c r="J110" s="10">
        <v>2619459</v>
      </c>
      <c r="K110" s="10">
        <v>13729523</v>
      </c>
      <c r="L110" s="10">
        <v>634090</v>
      </c>
      <c r="M110" s="10">
        <v>4957602</v>
      </c>
      <c r="O110" s="10">
        <v>11181612</v>
      </c>
      <c r="P110" s="10"/>
      <c r="Q110" s="10">
        <v>12</v>
      </c>
      <c r="R110" s="10">
        <v>1007662</v>
      </c>
      <c r="S110" s="10">
        <v>48618</v>
      </c>
      <c r="T110" s="10">
        <v>30248380</v>
      </c>
      <c r="U110" s="10">
        <v>5364289</v>
      </c>
      <c r="W110" s="1"/>
      <c r="X110" s="1"/>
      <c r="Y110" s="1"/>
      <c r="Z110" s="10">
        <v>8291421</v>
      </c>
      <c r="AA110" s="10"/>
      <c r="AB110" s="10">
        <v>36486</v>
      </c>
      <c r="AC110" s="12">
        <v>340464</v>
      </c>
      <c r="AD110" s="12">
        <f t="shared" si="1"/>
        <v>155052678</v>
      </c>
    </row>
    <row r="111" spans="1:30" s="11" customFormat="1" x14ac:dyDescent="0.15">
      <c r="A111" s="50">
        <v>40359</v>
      </c>
      <c r="B111" s="10">
        <v>78043271</v>
      </c>
      <c r="C111" s="10">
        <v>34944</v>
      </c>
      <c r="D111" s="10">
        <v>339720</v>
      </c>
      <c r="E111" s="10">
        <v>53077</v>
      </c>
      <c r="F111" s="10"/>
      <c r="G111" s="10">
        <v>1669088</v>
      </c>
      <c r="H111" s="10"/>
      <c r="I111" s="10">
        <v>2973268</v>
      </c>
      <c r="J111" s="10">
        <v>2688527</v>
      </c>
      <c r="K111" s="10">
        <v>14999118</v>
      </c>
      <c r="L111" s="10">
        <v>670535</v>
      </c>
      <c r="M111" s="10">
        <v>5195503</v>
      </c>
      <c r="O111" s="10">
        <v>11901972</v>
      </c>
      <c r="P111" s="10"/>
      <c r="Q111" s="10">
        <v>24</v>
      </c>
      <c r="R111" s="10">
        <v>997555</v>
      </c>
      <c r="S111" s="10">
        <v>41654</v>
      </c>
      <c r="T111" s="10">
        <v>34479306</v>
      </c>
      <c r="U111" s="10">
        <v>5515713</v>
      </c>
      <c r="W111" s="1"/>
      <c r="X111" s="1"/>
      <c r="Y111" s="1"/>
      <c r="Z111" s="10">
        <v>8817436</v>
      </c>
      <c r="AA111" s="10"/>
      <c r="AB111" s="10">
        <v>38209</v>
      </c>
      <c r="AC111" s="12">
        <v>409602</v>
      </c>
      <c r="AD111" s="12">
        <f t="shared" si="1"/>
        <v>168868522</v>
      </c>
    </row>
    <row r="112" spans="1:30" s="11" customFormat="1" x14ac:dyDescent="0.15">
      <c r="A112" s="50">
        <v>40390</v>
      </c>
      <c r="B112" s="10">
        <v>84292580</v>
      </c>
      <c r="C112" s="10">
        <v>36376</v>
      </c>
      <c r="D112" s="10">
        <v>338597</v>
      </c>
      <c r="E112" s="10">
        <v>58704</v>
      </c>
      <c r="F112" s="10"/>
      <c r="G112" s="10">
        <v>1505864</v>
      </c>
      <c r="H112" s="10"/>
      <c r="I112" s="10">
        <v>2645321</v>
      </c>
      <c r="J112" s="10">
        <v>2624679</v>
      </c>
      <c r="K112" s="10">
        <v>16628473</v>
      </c>
      <c r="L112" s="10">
        <v>685791</v>
      </c>
      <c r="M112" s="10">
        <v>5104155</v>
      </c>
      <c r="O112" s="10">
        <v>12733848</v>
      </c>
      <c r="P112" s="10"/>
      <c r="Q112" s="10"/>
      <c r="R112" s="10">
        <v>983115</v>
      </c>
      <c r="S112" s="10">
        <v>46417</v>
      </c>
      <c r="T112" s="10">
        <v>37935275</v>
      </c>
      <c r="U112" s="10">
        <v>5456633</v>
      </c>
      <c r="W112" s="1"/>
      <c r="X112" s="1"/>
      <c r="Y112" s="1"/>
      <c r="Z112" s="10">
        <v>7527596</v>
      </c>
      <c r="AA112" s="10"/>
      <c r="AB112" s="10">
        <v>41949</v>
      </c>
      <c r="AC112" s="12">
        <v>454637</v>
      </c>
      <c r="AD112" s="12">
        <f t="shared" si="1"/>
        <v>179100010</v>
      </c>
    </row>
    <row r="113" spans="1:30" s="11" customFormat="1" x14ac:dyDescent="0.15">
      <c r="A113" s="50">
        <v>40421</v>
      </c>
      <c r="B113" s="10">
        <v>85243664</v>
      </c>
      <c r="C113" s="10">
        <v>36096</v>
      </c>
      <c r="D113" s="10">
        <v>326391</v>
      </c>
      <c r="E113" s="10">
        <v>51134</v>
      </c>
      <c r="F113" s="10"/>
      <c r="G113" s="10">
        <v>1470346</v>
      </c>
      <c r="H113" s="10"/>
      <c r="I113" s="10">
        <v>2450438</v>
      </c>
      <c r="J113" s="10">
        <v>2552331</v>
      </c>
      <c r="K113" s="10">
        <v>16991442</v>
      </c>
      <c r="L113" s="10">
        <v>674425</v>
      </c>
      <c r="M113" s="10">
        <v>4952608</v>
      </c>
      <c r="O113" s="10">
        <v>11496288</v>
      </c>
      <c r="P113" s="10"/>
      <c r="Q113" s="10">
        <v>72</v>
      </c>
      <c r="R113" s="10">
        <v>1022515</v>
      </c>
      <c r="S113" s="10">
        <v>65844</v>
      </c>
      <c r="T113" s="10">
        <v>39532551</v>
      </c>
      <c r="U113" s="10">
        <v>5377636</v>
      </c>
      <c r="W113" s="1"/>
      <c r="X113" s="1"/>
      <c r="Y113" s="1"/>
      <c r="Z113" s="10">
        <v>6341839</v>
      </c>
      <c r="AA113" s="10"/>
      <c r="AB113" s="10">
        <v>36959</v>
      </c>
      <c r="AC113" s="12">
        <v>417127</v>
      </c>
      <c r="AD113" s="12">
        <f t="shared" si="1"/>
        <v>179039706</v>
      </c>
    </row>
    <row r="114" spans="1:30" s="11" customFormat="1" x14ac:dyDescent="0.15">
      <c r="A114" s="50">
        <v>40451</v>
      </c>
      <c r="B114" s="10">
        <v>72777327</v>
      </c>
      <c r="C114" s="10">
        <v>33936</v>
      </c>
      <c r="D114" s="10">
        <v>301104</v>
      </c>
      <c r="E114" s="10">
        <v>53546</v>
      </c>
      <c r="F114" s="10"/>
      <c r="G114" s="10">
        <v>1203392</v>
      </c>
      <c r="H114" s="10"/>
      <c r="I114" s="10">
        <v>2419047</v>
      </c>
      <c r="J114" s="10">
        <v>2323536</v>
      </c>
      <c r="K114" s="10">
        <v>14461843</v>
      </c>
      <c r="L114" s="10">
        <v>628920</v>
      </c>
      <c r="M114" s="10">
        <v>4526424</v>
      </c>
      <c r="O114" s="10">
        <v>10605216</v>
      </c>
      <c r="P114" s="10"/>
      <c r="Q114" s="10"/>
      <c r="R114" s="10">
        <v>1002819</v>
      </c>
      <c r="S114" s="10">
        <v>42859</v>
      </c>
      <c r="T114" s="10">
        <v>32425389</v>
      </c>
      <c r="U114" s="10">
        <v>4718209</v>
      </c>
      <c r="W114" s="1"/>
      <c r="X114" s="1"/>
      <c r="Y114" s="1"/>
      <c r="Z114" s="10">
        <v>6723232</v>
      </c>
      <c r="AA114" s="10"/>
      <c r="AB114" s="10">
        <v>31403</v>
      </c>
      <c r="AC114" s="12">
        <v>400602</v>
      </c>
      <c r="AD114" s="12">
        <f t="shared" si="1"/>
        <v>154678804</v>
      </c>
    </row>
    <row r="115" spans="1:30" s="11" customFormat="1" x14ac:dyDescent="0.15">
      <c r="A115" s="50">
        <v>40482</v>
      </c>
      <c r="B115" s="10">
        <v>69534624</v>
      </c>
      <c r="C115" s="10">
        <v>33012</v>
      </c>
      <c r="D115" s="10">
        <v>293101</v>
      </c>
      <c r="E115" s="10">
        <v>55068</v>
      </c>
      <c r="F115" s="10"/>
      <c r="G115" s="10">
        <v>1744122</v>
      </c>
      <c r="H115" s="10"/>
      <c r="I115" s="10">
        <v>2807355</v>
      </c>
      <c r="J115" s="10">
        <v>2338155</v>
      </c>
      <c r="K115" s="10">
        <v>13649222</v>
      </c>
      <c r="L115" s="10">
        <v>632846</v>
      </c>
      <c r="M115" s="10">
        <v>4602339</v>
      </c>
      <c r="O115" s="10">
        <v>10415868</v>
      </c>
      <c r="P115" s="10"/>
      <c r="Q115" s="10">
        <v>12</v>
      </c>
      <c r="R115" s="10">
        <v>1056586</v>
      </c>
      <c r="S115" s="10">
        <v>52585</v>
      </c>
      <c r="T115" s="10">
        <v>30910524</v>
      </c>
      <c r="U115" s="10">
        <v>4668864</v>
      </c>
      <c r="W115" s="1"/>
      <c r="X115" s="1"/>
      <c r="Y115" s="1"/>
      <c r="Z115" s="10">
        <v>7978479</v>
      </c>
      <c r="AA115" s="10"/>
      <c r="AB115" s="10">
        <v>36781</v>
      </c>
      <c r="AC115" s="12">
        <v>361852</v>
      </c>
      <c r="AD115" s="12">
        <f t="shared" si="1"/>
        <v>151171395</v>
      </c>
    </row>
    <row r="116" spans="1:30" s="11" customFormat="1" x14ac:dyDescent="0.15">
      <c r="A116" s="50">
        <v>40512</v>
      </c>
      <c r="B116" s="10">
        <v>59559910</v>
      </c>
      <c r="C116" s="10">
        <v>30396</v>
      </c>
      <c r="D116" s="10">
        <v>261891</v>
      </c>
      <c r="E116" s="10">
        <v>49725</v>
      </c>
      <c r="F116" s="10"/>
      <c r="G116" s="10">
        <v>1242402</v>
      </c>
      <c r="H116" s="10"/>
      <c r="I116" s="10">
        <v>2722573</v>
      </c>
      <c r="J116" s="10">
        <v>2135451</v>
      </c>
      <c r="K116" s="10">
        <v>11567001</v>
      </c>
      <c r="L116" s="10">
        <v>566727</v>
      </c>
      <c r="M116" s="10">
        <v>4206382</v>
      </c>
      <c r="O116" s="10">
        <v>9047028</v>
      </c>
      <c r="P116" s="10"/>
      <c r="Q116" s="10">
        <v>12</v>
      </c>
      <c r="R116" s="10">
        <v>895555</v>
      </c>
      <c r="S116" s="10">
        <v>82563</v>
      </c>
      <c r="T116" s="10">
        <v>25669818</v>
      </c>
      <c r="U116" s="10">
        <v>4216747</v>
      </c>
      <c r="W116" s="1"/>
      <c r="X116" s="1"/>
      <c r="Y116" s="1"/>
      <c r="Z116" s="10">
        <v>7304753</v>
      </c>
      <c r="AA116" s="10"/>
      <c r="AB116" s="10">
        <v>31980</v>
      </c>
      <c r="AC116" s="12">
        <v>273037</v>
      </c>
      <c r="AD116" s="12">
        <f t="shared" si="1"/>
        <v>129863951</v>
      </c>
    </row>
    <row r="117" spans="1:30" s="11" customFormat="1" x14ac:dyDescent="0.15">
      <c r="A117" s="50">
        <v>40543</v>
      </c>
      <c r="B117" s="10">
        <v>54239884</v>
      </c>
      <c r="C117" s="10">
        <v>31254</v>
      </c>
      <c r="D117" s="10">
        <v>242895</v>
      </c>
      <c r="E117" s="10">
        <v>41928</v>
      </c>
      <c r="F117" s="10"/>
      <c r="G117" s="10">
        <v>1282893</v>
      </c>
      <c r="H117" s="10"/>
      <c r="I117" s="10">
        <v>2740147</v>
      </c>
      <c r="J117" s="10">
        <v>2120300</v>
      </c>
      <c r="K117" s="10">
        <v>10835140</v>
      </c>
      <c r="L117" s="10">
        <v>561220</v>
      </c>
      <c r="M117" s="10">
        <v>3952772</v>
      </c>
      <c r="O117" s="10">
        <v>8728656</v>
      </c>
      <c r="P117" s="10"/>
      <c r="Q117" s="10"/>
      <c r="R117" s="10">
        <v>996875</v>
      </c>
      <c r="S117" s="10">
        <v>136472</v>
      </c>
      <c r="T117" s="10">
        <v>22237950</v>
      </c>
      <c r="U117" s="10">
        <v>4080455</v>
      </c>
      <c r="W117" s="1"/>
      <c r="X117" s="1"/>
      <c r="Y117" s="1"/>
      <c r="Z117" s="10">
        <v>6963629</v>
      </c>
      <c r="AA117" s="10"/>
      <c r="AB117" s="10">
        <v>35894</v>
      </c>
      <c r="AC117" s="12">
        <v>288017</v>
      </c>
      <c r="AD117" s="12">
        <f t="shared" si="1"/>
        <v>119516381</v>
      </c>
    </row>
    <row r="118" spans="1:30" s="11" customFormat="1" x14ac:dyDescent="0.15">
      <c r="A118" s="50">
        <v>40574</v>
      </c>
      <c r="B118" s="10">
        <v>55730664</v>
      </c>
      <c r="C118" s="10">
        <v>31313</v>
      </c>
      <c r="D118" s="10">
        <v>237364</v>
      </c>
      <c r="E118" s="10">
        <v>46188</v>
      </c>
      <c r="F118" s="10"/>
      <c r="G118" s="10">
        <v>1146393</v>
      </c>
      <c r="H118" s="10"/>
      <c r="I118" s="10">
        <v>2637229</v>
      </c>
      <c r="J118" s="10">
        <v>2276809</v>
      </c>
      <c r="K118" s="10">
        <v>11207022</v>
      </c>
      <c r="L118" s="10">
        <v>577293</v>
      </c>
      <c r="M118" s="10">
        <v>4060649</v>
      </c>
      <c r="O118" s="10">
        <v>8592396</v>
      </c>
      <c r="P118" s="10"/>
      <c r="Q118" s="10">
        <v>12</v>
      </c>
      <c r="R118" s="10">
        <v>832277</v>
      </c>
      <c r="S118" s="10">
        <v>159784</v>
      </c>
      <c r="T118" s="10">
        <v>20867626</v>
      </c>
      <c r="U118" s="10">
        <v>4540279</v>
      </c>
      <c r="W118" s="1"/>
      <c r="X118" s="1"/>
      <c r="Y118" s="1"/>
      <c r="Z118" s="10">
        <v>6194791</v>
      </c>
      <c r="AA118" s="10"/>
      <c r="AB118" s="10">
        <v>48838</v>
      </c>
      <c r="AC118" s="12">
        <v>286990</v>
      </c>
      <c r="AD118" s="12">
        <f t="shared" si="1"/>
        <v>119473917</v>
      </c>
    </row>
    <row r="119" spans="1:30" s="11" customFormat="1" x14ac:dyDescent="0.15">
      <c r="A119" s="50">
        <v>40602</v>
      </c>
      <c r="B119" s="10">
        <v>51807656</v>
      </c>
      <c r="C119" s="10">
        <v>28164</v>
      </c>
      <c r="D119" s="10">
        <v>245115</v>
      </c>
      <c r="E119" s="10">
        <v>48084</v>
      </c>
      <c r="F119" s="10"/>
      <c r="G119" s="10">
        <v>1177613</v>
      </c>
      <c r="H119" s="10"/>
      <c r="I119" s="10">
        <v>2622509</v>
      </c>
      <c r="J119" s="10">
        <v>2109797</v>
      </c>
      <c r="K119" s="10">
        <v>9886773</v>
      </c>
      <c r="L119" s="10">
        <v>517942</v>
      </c>
      <c r="M119" s="10">
        <v>3912092</v>
      </c>
      <c r="O119" s="10">
        <v>8467188</v>
      </c>
      <c r="P119" s="10"/>
      <c r="Q119" s="10"/>
      <c r="R119" s="10">
        <v>864915</v>
      </c>
      <c r="S119" s="10">
        <v>162935</v>
      </c>
      <c r="T119" s="10">
        <v>20595293</v>
      </c>
      <c r="U119" s="10">
        <v>4214347</v>
      </c>
      <c r="W119" s="1"/>
      <c r="X119" s="1"/>
      <c r="Y119" s="1"/>
      <c r="Z119" s="10">
        <v>6752050</v>
      </c>
      <c r="AA119" s="10"/>
      <c r="AB119" s="10">
        <v>27129</v>
      </c>
      <c r="AC119" s="12">
        <v>324278</v>
      </c>
      <c r="AD119" s="12">
        <f t="shared" si="1"/>
        <v>113763880</v>
      </c>
    </row>
    <row r="120" spans="1:30" s="11" customFormat="1" x14ac:dyDescent="0.15">
      <c r="A120" s="50">
        <v>40633</v>
      </c>
      <c r="B120" s="10">
        <v>61828135</v>
      </c>
      <c r="C120" s="10">
        <v>34740</v>
      </c>
      <c r="D120" s="10">
        <v>281712</v>
      </c>
      <c r="E120" s="10">
        <v>50340</v>
      </c>
      <c r="F120" s="10"/>
      <c r="G120" s="10">
        <v>1115497</v>
      </c>
      <c r="H120" s="10"/>
      <c r="I120" s="10">
        <v>3174576</v>
      </c>
      <c r="J120" s="10">
        <v>2508661</v>
      </c>
      <c r="K120" s="10">
        <v>11706448</v>
      </c>
      <c r="L120" s="10">
        <v>632411</v>
      </c>
      <c r="M120" s="10">
        <v>4774935</v>
      </c>
      <c r="O120" s="10">
        <v>9750780</v>
      </c>
      <c r="P120" s="10"/>
      <c r="Q120" s="10">
        <v>24</v>
      </c>
      <c r="R120" s="10">
        <v>953260</v>
      </c>
      <c r="S120" s="10">
        <v>184412</v>
      </c>
      <c r="T120" s="10">
        <v>25477153</v>
      </c>
      <c r="U120" s="10">
        <v>4937660</v>
      </c>
      <c r="W120" s="1"/>
      <c r="X120" s="1"/>
      <c r="Y120" s="1"/>
      <c r="Z120" s="10">
        <v>8564565</v>
      </c>
      <c r="AA120" s="10"/>
      <c r="AB120" s="10">
        <v>36123</v>
      </c>
      <c r="AC120" s="12">
        <v>310733</v>
      </c>
      <c r="AD120" s="12">
        <f t="shared" si="1"/>
        <v>136322165</v>
      </c>
    </row>
    <row r="121" spans="1:30" s="11" customFormat="1" x14ac:dyDescent="0.15">
      <c r="A121" s="50">
        <v>40663</v>
      </c>
      <c r="B121" s="10">
        <v>75258526</v>
      </c>
      <c r="C121" s="10">
        <v>38784</v>
      </c>
      <c r="D121" s="10">
        <v>316416</v>
      </c>
      <c r="E121" s="10">
        <v>51805</v>
      </c>
      <c r="F121" s="10"/>
      <c r="G121" s="10">
        <v>1198391</v>
      </c>
      <c r="H121" s="10"/>
      <c r="I121" s="10">
        <v>3217888</v>
      </c>
      <c r="J121" s="10">
        <v>2847631</v>
      </c>
      <c r="K121" s="10">
        <v>13627289</v>
      </c>
      <c r="L121" s="10">
        <v>697378</v>
      </c>
      <c r="M121" s="10">
        <v>5638255</v>
      </c>
      <c r="O121" s="10">
        <v>10297800</v>
      </c>
      <c r="P121" s="10"/>
      <c r="Q121" s="10"/>
      <c r="R121" s="10">
        <v>1052521</v>
      </c>
      <c r="S121" s="10">
        <v>228284</v>
      </c>
      <c r="T121" s="10">
        <v>31390745</v>
      </c>
      <c r="U121" s="10">
        <v>5786200</v>
      </c>
      <c r="W121" s="1"/>
      <c r="X121" s="1"/>
      <c r="Y121" s="1"/>
      <c r="Z121" s="10">
        <v>9187185</v>
      </c>
      <c r="AA121" s="10"/>
      <c r="AB121" s="10">
        <v>38650</v>
      </c>
      <c r="AC121" s="12">
        <v>360554</v>
      </c>
      <c r="AD121" s="12">
        <f t="shared" si="1"/>
        <v>161234302</v>
      </c>
    </row>
    <row r="122" spans="1:30" s="11" customFormat="1" x14ac:dyDescent="0.15">
      <c r="A122" s="50">
        <v>40694</v>
      </c>
      <c r="B122" s="10">
        <v>88298586</v>
      </c>
      <c r="C122" s="10">
        <v>41544</v>
      </c>
      <c r="D122" s="10">
        <v>389358</v>
      </c>
      <c r="E122" s="10">
        <v>63530</v>
      </c>
      <c r="F122" s="10"/>
      <c r="G122" s="10">
        <v>1356989</v>
      </c>
      <c r="H122" s="10"/>
      <c r="I122" s="10">
        <v>3701769</v>
      </c>
      <c r="J122" s="10">
        <v>3183738</v>
      </c>
      <c r="K122" s="10">
        <v>15936186</v>
      </c>
      <c r="L122" s="10">
        <v>756791</v>
      </c>
      <c r="M122" s="10">
        <v>6287109</v>
      </c>
      <c r="O122" s="10">
        <v>11881560</v>
      </c>
      <c r="P122" s="10"/>
      <c r="Q122" s="10"/>
      <c r="R122" s="10">
        <v>1153180</v>
      </c>
      <c r="S122" s="10">
        <v>257837</v>
      </c>
      <c r="T122" s="10">
        <v>37542353</v>
      </c>
      <c r="U122" s="10">
        <v>6526283</v>
      </c>
      <c r="W122" s="1"/>
      <c r="X122" s="1"/>
      <c r="Y122" s="1"/>
      <c r="Z122" s="10">
        <v>10410121</v>
      </c>
      <c r="AA122" s="10"/>
      <c r="AB122" s="10">
        <v>46653</v>
      </c>
      <c r="AC122" s="12">
        <v>444464</v>
      </c>
      <c r="AD122" s="12">
        <f t="shared" si="1"/>
        <v>188278051</v>
      </c>
    </row>
    <row r="123" spans="1:30" s="11" customFormat="1" x14ac:dyDescent="0.15">
      <c r="A123" s="50">
        <v>40724</v>
      </c>
      <c r="B123" s="10">
        <v>80112648</v>
      </c>
      <c r="C123" s="10">
        <v>41412</v>
      </c>
      <c r="D123" s="10">
        <v>355269</v>
      </c>
      <c r="E123" s="10">
        <v>55548</v>
      </c>
      <c r="F123" s="10"/>
      <c r="G123" s="10">
        <v>1315630</v>
      </c>
      <c r="H123" s="10"/>
      <c r="I123" s="10">
        <v>3223472</v>
      </c>
      <c r="J123" s="10">
        <v>2662794</v>
      </c>
      <c r="K123" s="10">
        <v>14557799</v>
      </c>
      <c r="L123" s="10">
        <v>676628</v>
      </c>
      <c r="M123" s="10">
        <v>5274210</v>
      </c>
      <c r="O123" s="10">
        <v>11268072</v>
      </c>
      <c r="P123" s="10"/>
      <c r="Q123" s="10">
        <v>12</v>
      </c>
      <c r="R123" s="10">
        <v>2045289</v>
      </c>
      <c r="S123" s="10">
        <v>407567</v>
      </c>
      <c r="T123" s="10">
        <v>34287904</v>
      </c>
      <c r="U123" s="10">
        <v>5234513</v>
      </c>
      <c r="W123" s="1"/>
      <c r="X123" s="1"/>
      <c r="Y123" s="1"/>
      <c r="Z123" s="10">
        <v>9302862</v>
      </c>
      <c r="AA123" s="10"/>
      <c r="AB123" s="10">
        <v>39382</v>
      </c>
      <c r="AC123" s="12">
        <v>445313</v>
      </c>
      <c r="AD123" s="12">
        <f t="shared" si="1"/>
        <v>171306324</v>
      </c>
    </row>
    <row r="124" spans="1:30" s="11" customFormat="1" x14ac:dyDescent="0.15">
      <c r="A124" s="50">
        <v>40755</v>
      </c>
      <c r="B124" s="10">
        <v>84340660</v>
      </c>
      <c r="C124" s="10">
        <v>39936</v>
      </c>
      <c r="D124" s="10">
        <v>370732</v>
      </c>
      <c r="E124" s="10">
        <v>46982</v>
      </c>
      <c r="F124" s="10"/>
      <c r="G124" s="10">
        <v>1090812</v>
      </c>
      <c r="H124" s="10"/>
      <c r="I124" s="10">
        <v>2791211</v>
      </c>
      <c r="J124" s="10">
        <v>2537973</v>
      </c>
      <c r="K124" s="10">
        <v>15398013</v>
      </c>
      <c r="L124" s="10">
        <v>668909</v>
      </c>
      <c r="M124" s="10">
        <v>4897742</v>
      </c>
      <c r="O124" s="10">
        <v>10756128</v>
      </c>
      <c r="P124" s="10"/>
      <c r="Q124" s="10"/>
      <c r="R124" s="10">
        <v>5413280</v>
      </c>
      <c r="S124" s="10">
        <v>1162833</v>
      </c>
      <c r="T124" s="10">
        <v>35556803</v>
      </c>
      <c r="U124" s="10">
        <v>4412237</v>
      </c>
      <c r="W124" s="1"/>
      <c r="X124" s="1"/>
      <c r="Y124" s="1"/>
      <c r="Z124" s="10">
        <v>7835929</v>
      </c>
      <c r="AA124" s="10"/>
      <c r="AB124" s="10">
        <v>52605</v>
      </c>
      <c r="AC124" s="12">
        <v>410757</v>
      </c>
      <c r="AD124" s="12">
        <f t="shared" si="1"/>
        <v>177783542</v>
      </c>
    </row>
    <row r="125" spans="1:30" s="11" customFormat="1" x14ac:dyDescent="0.15">
      <c r="A125" s="50">
        <v>40786</v>
      </c>
      <c r="B125" s="10">
        <v>93578380</v>
      </c>
      <c r="C125" s="10">
        <v>40428</v>
      </c>
      <c r="D125" s="10">
        <v>417622</v>
      </c>
      <c r="E125" s="10">
        <v>49776</v>
      </c>
      <c r="F125" s="10"/>
      <c r="G125" s="10">
        <v>1121811</v>
      </c>
      <c r="H125" s="10"/>
      <c r="I125" s="10">
        <v>2835872</v>
      </c>
      <c r="J125" s="10">
        <v>2723221</v>
      </c>
      <c r="K125" s="10">
        <v>16998563</v>
      </c>
      <c r="L125" s="10">
        <v>711285</v>
      </c>
      <c r="M125" s="10">
        <v>5189371</v>
      </c>
      <c r="O125" s="10">
        <v>11618376</v>
      </c>
      <c r="P125" s="10"/>
      <c r="Q125" s="10">
        <v>12</v>
      </c>
      <c r="R125" s="10">
        <v>5819860</v>
      </c>
      <c r="S125" s="10">
        <v>1296580</v>
      </c>
      <c r="T125" s="10">
        <v>41237038</v>
      </c>
      <c r="U125" s="10">
        <v>4796472</v>
      </c>
      <c r="W125" s="1"/>
      <c r="X125" s="1"/>
      <c r="Y125" s="1"/>
      <c r="Z125" s="10">
        <v>7208012</v>
      </c>
      <c r="AA125" s="10"/>
      <c r="AB125" s="10">
        <v>50996</v>
      </c>
      <c r="AC125" s="12">
        <v>492249</v>
      </c>
      <c r="AD125" s="12">
        <f t="shared" si="1"/>
        <v>196185924</v>
      </c>
    </row>
    <row r="126" spans="1:30" s="11" customFormat="1" x14ac:dyDescent="0.15">
      <c r="A126" s="50">
        <v>40816</v>
      </c>
      <c r="B126" s="10">
        <v>81185472</v>
      </c>
      <c r="C126" s="10">
        <v>39613</v>
      </c>
      <c r="D126" s="10">
        <v>396237</v>
      </c>
      <c r="E126" s="10">
        <v>48456</v>
      </c>
      <c r="F126" s="10"/>
      <c r="G126" s="10">
        <v>1187260</v>
      </c>
      <c r="H126" s="10"/>
      <c r="I126" s="10">
        <v>2662934</v>
      </c>
      <c r="J126" s="10">
        <v>2384189</v>
      </c>
      <c r="K126" s="10">
        <v>14995340</v>
      </c>
      <c r="L126" s="10">
        <v>640134</v>
      </c>
      <c r="M126" s="10">
        <v>4589687</v>
      </c>
      <c r="O126" s="10">
        <v>10271304</v>
      </c>
      <c r="P126" s="10"/>
      <c r="Q126" s="10">
        <v>12</v>
      </c>
      <c r="R126" s="10">
        <v>5300635</v>
      </c>
      <c r="S126" s="10">
        <v>1104883</v>
      </c>
      <c r="T126" s="10">
        <v>35922986</v>
      </c>
      <c r="U126" s="10">
        <v>4100581</v>
      </c>
      <c r="W126" s="1">
        <v>0</v>
      </c>
      <c r="X126" s="1"/>
      <c r="Y126" s="1"/>
      <c r="Z126" s="10">
        <v>7321291</v>
      </c>
      <c r="AA126" s="10"/>
      <c r="AB126" s="10">
        <v>51190</v>
      </c>
      <c r="AC126" s="12">
        <v>396067</v>
      </c>
      <c r="AD126" s="12">
        <f t="shared" si="1"/>
        <v>172598271</v>
      </c>
    </row>
    <row r="127" spans="1:30" s="11" customFormat="1" x14ac:dyDescent="0.15">
      <c r="A127" s="50">
        <v>40847</v>
      </c>
      <c r="B127" s="10">
        <v>74229130</v>
      </c>
      <c r="C127" s="10">
        <v>35448</v>
      </c>
      <c r="D127" s="10">
        <v>378852</v>
      </c>
      <c r="E127" s="10">
        <v>50136</v>
      </c>
      <c r="F127" s="10"/>
      <c r="G127" s="10">
        <v>1287468</v>
      </c>
      <c r="H127" s="10"/>
      <c r="I127" s="10">
        <v>2958961</v>
      </c>
      <c r="J127" s="10">
        <v>2376458</v>
      </c>
      <c r="K127" s="10">
        <v>13886608</v>
      </c>
      <c r="L127" s="10">
        <v>617564</v>
      </c>
      <c r="M127" s="10">
        <v>4579433</v>
      </c>
      <c r="O127" s="10">
        <v>9872244</v>
      </c>
      <c r="P127" s="10"/>
      <c r="Q127" s="10"/>
      <c r="R127" s="10">
        <v>5357669</v>
      </c>
      <c r="S127" s="10">
        <v>1087030</v>
      </c>
      <c r="T127" s="10">
        <v>32021894</v>
      </c>
      <c r="U127" s="10">
        <v>3915756</v>
      </c>
      <c r="W127" s="1">
        <v>72</v>
      </c>
      <c r="X127" s="1"/>
      <c r="Y127" s="1"/>
      <c r="Z127" s="10">
        <v>7989052</v>
      </c>
      <c r="AA127" s="10"/>
      <c r="AB127" s="10">
        <v>45322</v>
      </c>
      <c r="AC127" s="12">
        <v>367320</v>
      </c>
      <c r="AD127" s="12">
        <f t="shared" si="1"/>
        <v>161056417</v>
      </c>
    </row>
    <row r="128" spans="1:30" s="11" customFormat="1" x14ac:dyDescent="0.15">
      <c r="A128" s="50">
        <v>40877</v>
      </c>
      <c r="B128" s="10">
        <v>63115136</v>
      </c>
      <c r="C128" s="10">
        <v>32699</v>
      </c>
      <c r="D128" s="10">
        <v>335923</v>
      </c>
      <c r="E128" s="10">
        <v>46812</v>
      </c>
      <c r="F128" s="10"/>
      <c r="G128" s="10">
        <v>1198356</v>
      </c>
      <c r="H128" s="10"/>
      <c r="I128" s="10">
        <v>2898058</v>
      </c>
      <c r="J128" s="10">
        <v>2103721</v>
      </c>
      <c r="K128" s="10">
        <v>11523187</v>
      </c>
      <c r="L128" s="10">
        <v>559314</v>
      </c>
      <c r="M128" s="10">
        <v>4148548</v>
      </c>
      <c r="O128" s="10">
        <v>9478920</v>
      </c>
      <c r="P128" s="10"/>
      <c r="Q128" s="10"/>
      <c r="R128" s="10">
        <v>4714093</v>
      </c>
      <c r="S128" s="10">
        <v>975611</v>
      </c>
      <c r="T128" s="10">
        <v>26455045</v>
      </c>
      <c r="U128" s="10">
        <v>3531739</v>
      </c>
      <c r="W128" s="1"/>
      <c r="X128" s="1"/>
      <c r="Y128" s="1"/>
      <c r="Z128" s="10">
        <v>7569651</v>
      </c>
      <c r="AA128" s="10"/>
      <c r="AB128" s="10">
        <v>39914</v>
      </c>
      <c r="AC128" s="12">
        <v>290852</v>
      </c>
      <c r="AD128" s="12">
        <f t="shared" si="1"/>
        <v>139017579</v>
      </c>
    </row>
    <row r="129" spans="1:30" s="11" customFormat="1" x14ac:dyDescent="0.15">
      <c r="A129" s="50">
        <v>40908</v>
      </c>
      <c r="B129" s="10">
        <v>56703471</v>
      </c>
      <c r="C129" s="10">
        <v>35448</v>
      </c>
      <c r="D129" s="10">
        <v>314340</v>
      </c>
      <c r="E129" s="10">
        <v>41736</v>
      </c>
      <c r="F129" s="10"/>
      <c r="G129" s="10">
        <v>898420</v>
      </c>
      <c r="H129" s="10"/>
      <c r="I129" s="10">
        <v>2814818</v>
      </c>
      <c r="J129" s="10">
        <v>2073178</v>
      </c>
      <c r="K129" s="10">
        <v>10578621</v>
      </c>
      <c r="L129" s="10">
        <v>526324</v>
      </c>
      <c r="M129" s="10">
        <v>3850392</v>
      </c>
      <c r="O129" s="10">
        <v>8191464</v>
      </c>
      <c r="P129" s="10"/>
      <c r="Q129" s="10"/>
      <c r="R129" s="10">
        <v>4325683</v>
      </c>
      <c r="S129" s="10">
        <v>924232</v>
      </c>
      <c r="T129" s="10">
        <v>22649161</v>
      </c>
      <c r="U129" s="10">
        <v>3292498</v>
      </c>
      <c r="W129" s="1">
        <v>-72</v>
      </c>
      <c r="X129" s="1"/>
      <c r="Y129" s="1"/>
      <c r="Z129" s="10">
        <v>7143635</v>
      </c>
      <c r="AA129" s="10"/>
      <c r="AB129" s="10">
        <v>39358</v>
      </c>
      <c r="AC129" s="12">
        <v>263242</v>
      </c>
      <c r="AD129" s="12">
        <f t="shared" si="1"/>
        <v>124665949</v>
      </c>
    </row>
    <row r="130" spans="1:30" s="11" customFormat="1" x14ac:dyDescent="0.15">
      <c r="A130" s="50">
        <v>40939</v>
      </c>
      <c r="B130" s="10">
        <v>69383845</v>
      </c>
      <c r="C130" s="10">
        <v>37092</v>
      </c>
      <c r="D130" s="10">
        <v>344547</v>
      </c>
      <c r="E130" s="10">
        <v>53664</v>
      </c>
      <c r="F130" s="10"/>
      <c r="G130" s="10">
        <v>821407</v>
      </c>
      <c r="H130" s="10"/>
      <c r="I130" s="10">
        <v>3036867</v>
      </c>
      <c r="J130" s="10">
        <v>2568250</v>
      </c>
      <c r="K130" s="10">
        <v>13077757</v>
      </c>
      <c r="L130" s="10">
        <v>652990</v>
      </c>
      <c r="M130" s="10">
        <v>4653709</v>
      </c>
      <c r="O130" s="10">
        <v>9319584</v>
      </c>
      <c r="P130" s="10"/>
      <c r="Q130" s="10">
        <v>24</v>
      </c>
      <c r="R130" s="10">
        <v>4868109</v>
      </c>
      <c r="S130" s="10">
        <v>1201195</v>
      </c>
      <c r="T130" s="10">
        <v>25370727</v>
      </c>
      <c r="U130" s="10">
        <v>4121394</v>
      </c>
      <c r="W130" s="1"/>
      <c r="X130" s="1"/>
      <c r="Y130" s="1"/>
      <c r="Z130" s="10">
        <v>7261168</v>
      </c>
      <c r="AA130" s="10"/>
      <c r="AB130" s="10">
        <v>51926</v>
      </c>
      <c r="AC130" s="12">
        <v>340109</v>
      </c>
      <c r="AD130" s="12">
        <f t="shared" si="1"/>
        <v>147164364</v>
      </c>
    </row>
    <row r="131" spans="1:30" s="11" customFormat="1" x14ac:dyDescent="0.15">
      <c r="A131" s="50">
        <v>40968</v>
      </c>
      <c r="B131" s="10">
        <v>60147381</v>
      </c>
      <c r="C131" s="10">
        <v>31932</v>
      </c>
      <c r="D131" s="10">
        <v>332469</v>
      </c>
      <c r="E131" s="10">
        <v>47364</v>
      </c>
      <c r="F131" s="10"/>
      <c r="G131" s="10">
        <v>833174</v>
      </c>
      <c r="H131" s="10"/>
      <c r="I131" s="10">
        <v>2885323</v>
      </c>
      <c r="J131" s="10">
        <v>2231686</v>
      </c>
      <c r="K131" s="10">
        <v>10695726</v>
      </c>
      <c r="L131" s="10">
        <v>552811</v>
      </c>
      <c r="M131" s="10">
        <v>4314237</v>
      </c>
      <c r="O131" s="10">
        <v>9082824</v>
      </c>
      <c r="P131" s="10"/>
      <c r="Q131" s="10">
        <v>36</v>
      </c>
      <c r="R131" s="10">
        <v>4723374</v>
      </c>
      <c r="S131" s="10">
        <v>1048041</v>
      </c>
      <c r="T131" s="10">
        <v>23990963</v>
      </c>
      <c r="U131" s="10">
        <v>3616262</v>
      </c>
      <c r="W131" s="1">
        <v>48</v>
      </c>
      <c r="X131" s="1"/>
      <c r="Y131" s="1"/>
      <c r="Z131" s="10">
        <v>7189856</v>
      </c>
      <c r="AA131" s="10"/>
      <c r="AB131" s="10">
        <v>44474</v>
      </c>
      <c r="AC131" s="12">
        <v>295008</v>
      </c>
      <c r="AD131" s="12">
        <f t="shared" si="1"/>
        <v>132062989</v>
      </c>
    </row>
    <row r="132" spans="1:30" s="11" customFormat="1" x14ac:dyDescent="0.15">
      <c r="A132" s="50">
        <v>40999</v>
      </c>
      <c r="B132" s="10">
        <v>65582636</v>
      </c>
      <c r="C132" s="10">
        <v>36144</v>
      </c>
      <c r="D132" s="10">
        <v>372462</v>
      </c>
      <c r="E132" s="10">
        <v>46176</v>
      </c>
      <c r="F132" s="10"/>
      <c r="G132" s="10">
        <v>931818</v>
      </c>
      <c r="H132" s="10"/>
      <c r="I132" s="10">
        <v>3129938</v>
      </c>
      <c r="J132" s="10">
        <v>2472118</v>
      </c>
      <c r="K132" s="10">
        <v>11740436</v>
      </c>
      <c r="L132" s="10">
        <v>577808</v>
      </c>
      <c r="M132" s="10">
        <v>4797609</v>
      </c>
      <c r="O132" s="10">
        <v>8882676</v>
      </c>
      <c r="P132" s="10"/>
      <c r="Q132" s="10"/>
      <c r="R132" s="10">
        <v>5389088</v>
      </c>
      <c r="S132" s="10">
        <v>1153134</v>
      </c>
      <c r="T132" s="10">
        <v>26767999</v>
      </c>
      <c r="U132" s="10">
        <v>3890079</v>
      </c>
      <c r="W132" s="1">
        <v>72</v>
      </c>
      <c r="X132" s="1"/>
      <c r="Y132" s="1"/>
      <c r="Z132" s="10">
        <v>8125590</v>
      </c>
      <c r="AA132" s="10"/>
      <c r="AB132" s="10">
        <v>46349</v>
      </c>
      <c r="AC132" s="12">
        <v>295788</v>
      </c>
      <c r="AD132" s="12">
        <f t="shared" si="1"/>
        <v>144237920</v>
      </c>
    </row>
    <row r="133" spans="1:30" s="11" customFormat="1" x14ac:dyDescent="0.15">
      <c r="A133" s="50">
        <v>41029</v>
      </c>
      <c r="B133" s="10">
        <v>76581283</v>
      </c>
      <c r="C133" s="10">
        <v>38424</v>
      </c>
      <c r="D133" s="10">
        <v>406476</v>
      </c>
      <c r="E133" s="10">
        <v>49980</v>
      </c>
      <c r="F133" s="10"/>
      <c r="G133" s="10">
        <v>780061</v>
      </c>
      <c r="H133" s="10"/>
      <c r="I133" s="10">
        <v>3247969</v>
      </c>
      <c r="J133" s="10">
        <v>2791380</v>
      </c>
      <c r="K133" s="10">
        <v>13520834</v>
      </c>
      <c r="L133" s="10">
        <v>629676</v>
      </c>
      <c r="M133" s="10">
        <v>5418985</v>
      </c>
      <c r="O133" s="10">
        <v>10436856</v>
      </c>
      <c r="P133" s="10"/>
      <c r="Q133" s="10"/>
      <c r="R133" s="10">
        <v>5941959</v>
      </c>
      <c r="S133" s="10">
        <v>1289752</v>
      </c>
      <c r="T133" s="10">
        <v>30764291</v>
      </c>
      <c r="U133" s="10">
        <v>4403605</v>
      </c>
      <c r="W133" s="1">
        <v>24</v>
      </c>
      <c r="X133" s="1"/>
      <c r="Y133" s="1"/>
      <c r="Z133" s="10">
        <v>8611304</v>
      </c>
      <c r="AA133" s="10"/>
      <c r="AB133" s="10">
        <v>51951</v>
      </c>
      <c r="AC133" s="12">
        <v>331104</v>
      </c>
      <c r="AD133" s="12">
        <f t="shared" si="1"/>
        <v>165295914</v>
      </c>
    </row>
    <row r="134" spans="1:30" s="11" customFormat="1" x14ac:dyDescent="0.15">
      <c r="A134" s="50">
        <v>41060</v>
      </c>
      <c r="B134" s="10">
        <v>87462324</v>
      </c>
      <c r="C134" s="10">
        <v>43939</v>
      </c>
      <c r="D134" s="10">
        <v>467007</v>
      </c>
      <c r="E134" s="10">
        <v>62124</v>
      </c>
      <c r="F134" s="10"/>
      <c r="G134" s="10">
        <v>1056301</v>
      </c>
      <c r="H134" s="10"/>
      <c r="I134" s="10">
        <v>3628120</v>
      </c>
      <c r="J134" s="10">
        <v>3095678</v>
      </c>
      <c r="K134" s="10">
        <v>15276554</v>
      </c>
      <c r="L134" s="10">
        <v>689673</v>
      </c>
      <c r="M134" s="10">
        <v>5845469</v>
      </c>
      <c r="O134" s="10">
        <v>11746872</v>
      </c>
      <c r="P134" s="10"/>
      <c r="Q134" s="10">
        <v>60</v>
      </c>
      <c r="R134" s="10">
        <v>6672711</v>
      </c>
      <c r="S134" s="10">
        <v>1389383</v>
      </c>
      <c r="T134" s="10">
        <v>35682628</v>
      </c>
      <c r="U134" s="10">
        <v>4797855</v>
      </c>
      <c r="W134" s="1">
        <v>36</v>
      </c>
      <c r="X134" s="1"/>
      <c r="Y134" s="1"/>
      <c r="Z134" s="10">
        <v>9703063</v>
      </c>
      <c r="AA134" s="10"/>
      <c r="AB134" s="10">
        <v>58739</v>
      </c>
      <c r="AC134" s="12">
        <v>417708</v>
      </c>
      <c r="AD134" s="12">
        <f t="shared" si="1"/>
        <v>188096244</v>
      </c>
    </row>
    <row r="135" spans="1:30" s="11" customFormat="1" x14ac:dyDescent="0.15">
      <c r="A135" s="50">
        <v>41090</v>
      </c>
      <c r="B135" s="10">
        <v>78476277</v>
      </c>
      <c r="C135" s="10">
        <v>40181</v>
      </c>
      <c r="D135" s="10">
        <v>414409</v>
      </c>
      <c r="E135" s="10">
        <v>50304</v>
      </c>
      <c r="F135" s="10"/>
      <c r="G135" s="10">
        <v>851375</v>
      </c>
      <c r="H135" s="10"/>
      <c r="I135" s="10">
        <v>3154968</v>
      </c>
      <c r="J135" s="10">
        <v>2593750</v>
      </c>
      <c r="K135" s="10">
        <v>13807895</v>
      </c>
      <c r="L135" s="10">
        <v>594116</v>
      </c>
      <c r="M135" s="10">
        <v>4965776</v>
      </c>
      <c r="O135" s="10">
        <v>10109496</v>
      </c>
      <c r="P135" s="10"/>
      <c r="Q135" s="10"/>
      <c r="R135" s="10">
        <v>5822986</v>
      </c>
      <c r="S135" s="10">
        <v>1139769</v>
      </c>
      <c r="T135" s="10">
        <v>33158683</v>
      </c>
      <c r="U135" s="10">
        <v>4057314</v>
      </c>
      <c r="W135" s="1">
        <v>72</v>
      </c>
      <c r="X135" s="1"/>
      <c r="Y135" s="1"/>
      <c r="Z135" s="10">
        <v>8633310</v>
      </c>
      <c r="AA135" s="10"/>
      <c r="AB135" s="10">
        <v>51462</v>
      </c>
      <c r="AC135" s="12">
        <v>326388</v>
      </c>
      <c r="AD135" s="12">
        <f t="shared" si="1"/>
        <v>168248531</v>
      </c>
    </row>
    <row r="136" spans="1:30" s="11" customFormat="1" x14ac:dyDescent="0.15">
      <c r="A136" s="50">
        <v>41121</v>
      </c>
      <c r="B136" s="10">
        <v>95334373</v>
      </c>
      <c r="C136" s="10">
        <v>42888</v>
      </c>
      <c r="D136" s="10">
        <v>499075</v>
      </c>
      <c r="E136" s="10">
        <v>60741</v>
      </c>
      <c r="F136" s="10"/>
      <c r="G136" s="10">
        <v>902236</v>
      </c>
      <c r="H136" s="10"/>
      <c r="I136" s="10">
        <v>3195673</v>
      </c>
      <c r="J136" s="10">
        <v>2907128</v>
      </c>
      <c r="K136" s="10">
        <v>17050461</v>
      </c>
      <c r="L136" s="10">
        <v>674159</v>
      </c>
      <c r="M136" s="10">
        <v>5402899</v>
      </c>
      <c r="O136" s="10">
        <v>11636724</v>
      </c>
      <c r="P136" s="10"/>
      <c r="Q136" s="10">
        <v>12</v>
      </c>
      <c r="R136" s="10">
        <v>6504389</v>
      </c>
      <c r="S136" s="10">
        <v>1265817</v>
      </c>
      <c r="T136" s="10">
        <v>42751333</v>
      </c>
      <c r="U136" s="10">
        <v>4630743</v>
      </c>
      <c r="W136" s="1">
        <v>120</v>
      </c>
      <c r="X136" s="1"/>
      <c r="Y136" s="1"/>
      <c r="Z136" s="10">
        <v>8575246</v>
      </c>
      <c r="AA136" s="10"/>
      <c r="AB136" s="10">
        <v>54960</v>
      </c>
      <c r="AC136" s="12">
        <v>385416</v>
      </c>
      <c r="AD136" s="12">
        <f t="shared" si="1"/>
        <v>201874393</v>
      </c>
    </row>
    <row r="137" spans="1:30" s="11" customFormat="1" x14ac:dyDescent="0.15">
      <c r="A137" s="50">
        <v>41152</v>
      </c>
      <c r="B137" s="10">
        <v>96686788</v>
      </c>
      <c r="C137" s="10">
        <v>46123</v>
      </c>
      <c r="D137" s="10">
        <v>482257</v>
      </c>
      <c r="E137" s="10">
        <v>51528</v>
      </c>
      <c r="F137" s="10"/>
      <c r="G137" s="10">
        <v>712390</v>
      </c>
      <c r="H137" s="10"/>
      <c r="I137" s="10">
        <v>2895794</v>
      </c>
      <c r="J137" s="10">
        <v>2797971</v>
      </c>
      <c r="K137" s="10">
        <v>16887659</v>
      </c>
      <c r="L137" s="10">
        <v>655850</v>
      </c>
      <c r="M137" s="10">
        <v>5106135</v>
      </c>
      <c r="O137" s="10">
        <v>11465976</v>
      </c>
      <c r="P137" s="10"/>
      <c r="Q137" s="10">
        <v>36</v>
      </c>
      <c r="R137" s="10">
        <v>6265382</v>
      </c>
      <c r="S137" s="10">
        <v>1236117</v>
      </c>
      <c r="T137" s="10">
        <v>45068050</v>
      </c>
      <c r="U137" s="10">
        <v>4584009</v>
      </c>
      <c r="W137" s="1">
        <v>24</v>
      </c>
      <c r="X137" s="1"/>
      <c r="Y137" s="1"/>
      <c r="Z137" s="10">
        <v>6935939</v>
      </c>
      <c r="AA137" s="10"/>
      <c r="AB137" s="10">
        <v>56776</v>
      </c>
      <c r="AC137" s="12">
        <v>393096</v>
      </c>
      <c r="AD137" s="12">
        <f t="shared" si="1"/>
        <v>202327900</v>
      </c>
    </row>
    <row r="138" spans="1:30" s="11" customFormat="1" x14ac:dyDescent="0.15">
      <c r="A138" s="50">
        <v>41182</v>
      </c>
      <c r="B138" s="10">
        <v>79668821</v>
      </c>
      <c r="C138" s="10">
        <v>40236</v>
      </c>
      <c r="D138" s="10">
        <v>438445</v>
      </c>
      <c r="E138" s="10">
        <v>44980</v>
      </c>
      <c r="F138" s="10"/>
      <c r="G138" s="10">
        <v>719785</v>
      </c>
      <c r="H138" s="10"/>
      <c r="I138" s="10">
        <v>2533299</v>
      </c>
      <c r="J138" s="10">
        <v>2379947</v>
      </c>
      <c r="K138" s="10">
        <v>14173218</v>
      </c>
      <c r="L138" s="10">
        <v>558590</v>
      </c>
      <c r="M138" s="10">
        <v>4407992</v>
      </c>
      <c r="O138" s="10">
        <v>9522444</v>
      </c>
      <c r="P138" s="10"/>
      <c r="Q138" s="10">
        <v>60</v>
      </c>
      <c r="R138" s="10">
        <v>5358333</v>
      </c>
      <c r="S138" s="10">
        <v>1031929</v>
      </c>
      <c r="T138" s="10">
        <v>36552390</v>
      </c>
      <c r="U138" s="10">
        <v>3841831</v>
      </c>
      <c r="W138" s="1">
        <v>108</v>
      </c>
      <c r="X138" s="1"/>
      <c r="Y138" s="1"/>
      <c r="Z138" s="10">
        <v>6745390</v>
      </c>
      <c r="AA138" s="10"/>
      <c r="AB138" s="10">
        <v>50600</v>
      </c>
      <c r="AC138" s="12">
        <v>340032</v>
      </c>
      <c r="AD138" s="12">
        <f t="shared" si="1"/>
        <v>168408430</v>
      </c>
    </row>
    <row r="139" spans="1:30" s="11" customFormat="1" x14ac:dyDescent="0.15">
      <c r="A139" s="50">
        <v>41213</v>
      </c>
      <c r="B139" s="10">
        <v>79108693</v>
      </c>
      <c r="C139" s="10">
        <v>37885</v>
      </c>
      <c r="D139" s="10">
        <v>416971</v>
      </c>
      <c r="E139" s="10">
        <v>48403</v>
      </c>
      <c r="F139" s="10"/>
      <c r="G139" s="10">
        <v>975830</v>
      </c>
      <c r="H139" s="10"/>
      <c r="I139" s="10">
        <v>3065641</v>
      </c>
      <c r="J139" s="10">
        <v>2505680</v>
      </c>
      <c r="K139" s="10">
        <v>14273708</v>
      </c>
      <c r="L139" s="10">
        <v>606247</v>
      </c>
      <c r="M139" s="10">
        <v>4791549</v>
      </c>
      <c r="O139" s="10">
        <v>10065312</v>
      </c>
      <c r="P139" s="10"/>
      <c r="Q139" s="10">
        <v>12</v>
      </c>
      <c r="R139" s="10">
        <v>5795702</v>
      </c>
      <c r="S139" s="10">
        <v>1083986</v>
      </c>
      <c r="T139" s="10">
        <v>35416710</v>
      </c>
      <c r="U139" s="10">
        <v>3989615</v>
      </c>
      <c r="W139" s="1">
        <v>36</v>
      </c>
      <c r="X139" s="1"/>
      <c r="Y139" s="1"/>
      <c r="Z139" s="10">
        <v>8245200</v>
      </c>
      <c r="AA139" s="10"/>
      <c r="AB139" s="10">
        <v>52917</v>
      </c>
      <c r="AC139" s="12">
        <v>321648</v>
      </c>
      <c r="AD139" s="12">
        <f t="shared" ref="AD139:AD202" si="2">SUM(B139:E139,G139,I139:M139,O139,Q139:U139,W139,Z139,AB139:AC139)</f>
        <v>170801745</v>
      </c>
    </row>
    <row r="140" spans="1:30" s="11" customFormat="1" x14ac:dyDescent="0.15">
      <c r="A140" s="50">
        <v>41243</v>
      </c>
      <c r="B140" s="10">
        <v>59457439</v>
      </c>
      <c r="C140" s="10">
        <v>33348</v>
      </c>
      <c r="D140" s="10">
        <v>356539</v>
      </c>
      <c r="E140" s="10">
        <v>39984</v>
      </c>
      <c r="F140" s="10"/>
      <c r="G140" s="10">
        <v>784526</v>
      </c>
      <c r="H140" s="10"/>
      <c r="I140" s="10">
        <v>2683899</v>
      </c>
      <c r="J140" s="10">
        <v>2036476</v>
      </c>
      <c r="K140" s="10">
        <v>10583570</v>
      </c>
      <c r="L140" s="10">
        <v>485179</v>
      </c>
      <c r="M140" s="10">
        <v>3864680</v>
      </c>
      <c r="O140" s="10">
        <v>7803480</v>
      </c>
      <c r="P140" s="10"/>
      <c r="Q140" s="10">
        <v>12</v>
      </c>
      <c r="R140" s="10">
        <v>4753104</v>
      </c>
      <c r="S140" s="10">
        <v>860871</v>
      </c>
      <c r="T140" s="10">
        <v>25031270</v>
      </c>
      <c r="U140" s="10">
        <v>3174040</v>
      </c>
      <c r="W140" s="1">
        <v>36</v>
      </c>
      <c r="X140" s="1"/>
      <c r="Y140" s="1"/>
      <c r="Z140" s="10">
        <v>6602275</v>
      </c>
      <c r="AA140" s="10"/>
      <c r="AB140" s="10">
        <v>40383</v>
      </c>
      <c r="AC140" s="12">
        <v>248220</v>
      </c>
      <c r="AD140" s="12">
        <f t="shared" si="2"/>
        <v>128839331</v>
      </c>
    </row>
    <row r="141" spans="1:30" s="11" customFormat="1" x14ac:dyDescent="0.15">
      <c r="A141" s="50">
        <v>41274</v>
      </c>
      <c r="B141" s="10">
        <v>53440119</v>
      </c>
      <c r="C141" s="10">
        <v>28920</v>
      </c>
      <c r="D141" s="10">
        <v>350309</v>
      </c>
      <c r="E141" s="10">
        <v>40547</v>
      </c>
      <c r="F141" s="10"/>
      <c r="G141" s="10">
        <v>672263</v>
      </c>
      <c r="H141" s="10"/>
      <c r="I141" s="10">
        <v>2612756</v>
      </c>
      <c r="J141" s="10">
        <v>1969985</v>
      </c>
      <c r="K141" s="10">
        <v>10141021</v>
      </c>
      <c r="L141" s="10">
        <v>470133</v>
      </c>
      <c r="M141" s="10">
        <v>3596574</v>
      </c>
      <c r="O141" s="10">
        <v>7169136</v>
      </c>
      <c r="P141" s="10"/>
      <c r="Q141" s="10">
        <v>252</v>
      </c>
      <c r="R141" s="10">
        <v>4495367</v>
      </c>
      <c r="S141" s="10">
        <v>824499</v>
      </c>
      <c r="T141" s="10">
        <v>21952122</v>
      </c>
      <c r="U141" s="10">
        <v>2945608</v>
      </c>
      <c r="W141" s="1">
        <v>48</v>
      </c>
      <c r="X141" s="1"/>
      <c r="Y141" s="1"/>
      <c r="Z141" s="10">
        <v>6393831</v>
      </c>
      <c r="AA141" s="10"/>
      <c r="AB141" s="10">
        <v>37740</v>
      </c>
      <c r="AC141" s="12">
        <v>233064</v>
      </c>
      <c r="AD141" s="12">
        <f t="shared" si="2"/>
        <v>117374294</v>
      </c>
    </row>
    <row r="142" spans="1:30" s="11" customFormat="1" x14ac:dyDescent="0.15">
      <c r="A142" s="50">
        <v>41305</v>
      </c>
      <c r="B142" s="10">
        <v>75435031</v>
      </c>
      <c r="C142" s="10">
        <v>40488</v>
      </c>
      <c r="D142" s="10">
        <v>414112</v>
      </c>
      <c r="E142" s="10">
        <v>53591</v>
      </c>
      <c r="F142" s="10"/>
      <c r="G142" s="10">
        <v>745109</v>
      </c>
      <c r="H142" s="10"/>
      <c r="I142" s="10">
        <v>3276589</v>
      </c>
      <c r="J142" s="10">
        <v>2795300</v>
      </c>
      <c r="K142" s="10">
        <v>14363429</v>
      </c>
      <c r="L142" s="10">
        <v>652070</v>
      </c>
      <c r="M142" s="10">
        <v>5044887</v>
      </c>
      <c r="O142" s="10">
        <v>9976032</v>
      </c>
      <c r="P142" s="10"/>
      <c r="Q142" s="10">
        <v>120</v>
      </c>
      <c r="R142" s="10">
        <v>5745926</v>
      </c>
      <c r="S142" s="10">
        <v>1279933</v>
      </c>
      <c r="T142" s="10">
        <v>28678944</v>
      </c>
      <c r="U142" s="10">
        <v>4385268</v>
      </c>
      <c r="W142" s="1">
        <v>84</v>
      </c>
      <c r="X142" s="1"/>
      <c r="Y142" s="1"/>
      <c r="Z142" s="10">
        <v>7629950</v>
      </c>
      <c r="AA142" s="10"/>
      <c r="AB142" s="10">
        <v>46949</v>
      </c>
      <c r="AC142" s="12">
        <v>379548</v>
      </c>
      <c r="AD142" s="12">
        <f t="shared" si="2"/>
        <v>160943360</v>
      </c>
    </row>
    <row r="143" spans="1:30" s="11" customFormat="1" x14ac:dyDescent="0.15">
      <c r="A143" s="50">
        <v>41333</v>
      </c>
      <c r="B143" s="10">
        <v>61213841</v>
      </c>
      <c r="C143" s="10">
        <v>32316</v>
      </c>
      <c r="D143" s="10">
        <v>397317</v>
      </c>
      <c r="E143" s="10">
        <v>39548</v>
      </c>
      <c r="F143" s="10"/>
      <c r="G143" s="10">
        <v>664395</v>
      </c>
      <c r="H143" s="10"/>
      <c r="I143" s="10">
        <v>2865361</v>
      </c>
      <c r="J143" s="10">
        <v>2282764</v>
      </c>
      <c r="K143" s="10">
        <v>11086360</v>
      </c>
      <c r="L143" s="10">
        <v>508424</v>
      </c>
      <c r="M143" s="10">
        <v>4274365</v>
      </c>
      <c r="O143" s="10">
        <v>7901712</v>
      </c>
      <c r="P143" s="10"/>
      <c r="Q143" s="10">
        <v>12</v>
      </c>
      <c r="R143" s="10">
        <v>5193277</v>
      </c>
      <c r="S143" s="10">
        <v>1035680</v>
      </c>
      <c r="T143" s="10">
        <v>25197070</v>
      </c>
      <c r="U143" s="10">
        <v>3579982</v>
      </c>
      <c r="W143" s="1">
        <v>108</v>
      </c>
      <c r="X143" s="1"/>
      <c r="Y143" s="1"/>
      <c r="Z143" s="10">
        <v>7257565</v>
      </c>
      <c r="AA143" s="10"/>
      <c r="AB143" s="10">
        <v>43502</v>
      </c>
      <c r="AC143" s="12">
        <v>268008</v>
      </c>
      <c r="AD143" s="12">
        <f t="shared" si="2"/>
        <v>133841607</v>
      </c>
    </row>
    <row r="144" spans="1:30" s="11" customFormat="1" x14ac:dyDescent="0.15">
      <c r="A144" s="50">
        <v>41364</v>
      </c>
      <c r="B144" s="10">
        <v>57743930</v>
      </c>
      <c r="C144" s="10">
        <v>31464</v>
      </c>
      <c r="D144" s="10">
        <v>371580</v>
      </c>
      <c r="E144" s="10">
        <v>43546</v>
      </c>
      <c r="F144" s="10"/>
      <c r="G144" s="10">
        <v>580888</v>
      </c>
      <c r="H144" s="10"/>
      <c r="I144" s="10">
        <v>2827320</v>
      </c>
      <c r="J144" s="10">
        <v>2202433</v>
      </c>
      <c r="K144" s="10">
        <v>10653716</v>
      </c>
      <c r="L144" s="10">
        <v>496156</v>
      </c>
      <c r="M144" s="10">
        <v>4162949</v>
      </c>
      <c r="O144" s="10">
        <v>7872696</v>
      </c>
      <c r="P144" s="10"/>
      <c r="Q144" s="10">
        <v>36</v>
      </c>
      <c r="R144" s="10">
        <v>5287374</v>
      </c>
      <c r="S144" s="10">
        <v>975639</v>
      </c>
      <c r="T144" s="10">
        <v>24695769</v>
      </c>
      <c r="U144" s="10">
        <v>3318706</v>
      </c>
      <c r="W144" s="1">
        <v>96</v>
      </c>
      <c r="X144" s="1"/>
      <c r="Y144" s="1"/>
      <c r="Z144" s="10">
        <v>7384077</v>
      </c>
      <c r="AA144" s="10"/>
      <c r="AB144" s="10">
        <v>48108</v>
      </c>
      <c r="AC144" s="12">
        <v>217776</v>
      </c>
      <c r="AD144" s="12">
        <f t="shared" si="2"/>
        <v>128914259</v>
      </c>
    </row>
    <row r="145" spans="1:30" s="11" customFormat="1" x14ac:dyDescent="0.15">
      <c r="A145" s="50">
        <v>41394</v>
      </c>
      <c r="B145" s="10">
        <v>82160974</v>
      </c>
      <c r="C145" s="10">
        <v>41820</v>
      </c>
      <c r="D145" s="10">
        <v>529198</v>
      </c>
      <c r="E145" s="10">
        <v>53052</v>
      </c>
      <c r="F145" s="10"/>
      <c r="G145" s="10">
        <v>657780</v>
      </c>
      <c r="H145" s="10"/>
      <c r="I145" s="10">
        <v>3585506</v>
      </c>
      <c r="J145" s="10">
        <v>3067953</v>
      </c>
      <c r="K145" s="10">
        <v>14757688</v>
      </c>
      <c r="L145" s="10">
        <v>666458</v>
      </c>
      <c r="M145" s="10">
        <v>5821695</v>
      </c>
      <c r="O145" s="10">
        <v>10614144</v>
      </c>
      <c r="P145" s="10"/>
      <c r="Q145" s="10">
        <v>36</v>
      </c>
      <c r="R145" s="10">
        <v>6952120</v>
      </c>
      <c r="S145" s="10">
        <v>1329761</v>
      </c>
      <c r="T145" s="10">
        <v>34588420</v>
      </c>
      <c r="U145" s="10">
        <v>4681312</v>
      </c>
      <c r="W145" s="1">
        <v>36</v>
      </c>
      <c r="X145" s="1"/>
      <c r="Y145" s="1"/>
      <c r="Z145" s="10">
        <v>9292614</v>
      </c>
      <c r="AA145" s="10"/>
      <c r="AB145" s="10">
        <v>51667</v>
      </c>
      <c r="AC145" s="12">
        <v>338772</v>
      </c>
      <c r="AD145" s="12">
        <f t="shared" si="2"/>
        <v>179191006</v>
      </c>
    </row>
    <row r="146" spans="1:30" s="11" customFormat="1" x14ac:dyDescent="0.15">
      <c r="A146" s="50">
        <v>41425</v>
      </c>
      <c r="B146" s="10">
        <v>96162030</v>
      </c>
      <c r="C146" s="10">
        <v>50388</v>
      </c>
      <c r="D146" s="10">
        <v>626542</v>
      </c>
      <c r="E146" s="10">
        <v>64140</v>
      </c>
      <c r="F146" s="10"/>
      <c r="G146" s="10">
        <v>1062687</v>
      </c>
      <c r="H146" s="10"/>
      <c r="I146" s="10">
        <v>4021798</v>
      </c>
      <c r="J146" s="10">
        <v>3447379</v>
      </c>
      <c r="K146" s="10">
        <v>17225775</v>
      </c>
      <c r="L146" s="10">
        <v>726710</v>
      </c>
      <c r="M146" s="10">
        <v>6551133</v>
      </c>
      <c r="O146" s="10">
        <v>11675004</v>
      </c>
      <c r="P146" s="10"/>
      <c r="Q146" s="10">
        <v>168</v>
      </c>
      <c r="R146" s="10">
        <v>7894988</v>
      </c>
      <c r="S146" s="10">
        <v>1496019</v>
      </c>
      <c r="T146" s="10">
        <v>42022480</v>
      </c>
      <c r="U146" s="10">
        <v>5336660</v>
      </c>
      <c r="W146" s="1"/>
      <c r="X146" s="1"/>
      <c r="Y146" s="1"/>
      <c r="Z146" s="10">
        <v>10584192</v>
      </c>
      <c r="AA146" s="10"/>
      <c r="AB146" s="10">
        <v>63072</v>
      </c>
      <c r="AC146" s="12">
        <v>400740</v>
      </c>
      <c r="AD146" s="12">
        <f t="shared" si="2"/>
        <v>209411905</v>
      </c>
    </row>
    <row r="147" spans="1:30" s="11" customFormat="1" x14ac:dyDescent="0.15">
      <c r="A147" s="50">
        <v>41455</v>
      </c>
      <c r="B147" s="10">
        <v>76124731</v>
      </c>
      <c r="C147" s="10">
        <v>38364</v>
      </c>
      <c r="D147" s="10">
        <v>444017</v>
      </c>
      <c r="E147" s="10">
        <v>42348</v>
      </c>
      <c r="F147" s="10"/>
      <c r="G147" s="10">
        <v>903889</v>
      </c>
      <c r="H147" s="10"/>
      <c r="I147" s="10">
        <v>3052835</v>
      </c>
      <c r="J147" s="10">
        <v>2568885</v>
      </c>
      <c r="K147" s="10">
        <v>13893984</v>
      </c>
      <c r="L147" s="10">
        <v>555553</v>
      </c>
      <c r="M147" s="10">
        <v>4870681</v>
      </c>
      <c r="O147" s="10">
        <v>9623820</v>
      </c>
      <c r="P147" s="10"/>
      <c r="Q147" s="10">
        <v>144</v>
      </c>
      <c r="R147" s="10">
        <v>6008600</v>
      </c>
      <c r="S147" s="10">
        <v>1084507</v>
      </c>
      <c r="T147" s="10">
        <v>33988110</v>
      </c>
      <c r="U147" s="10">
        <v>3962918</v>
      </c>
      <c r="W147" s="1">
        <v>180</v>
      </c>
      <c r="X147" s="1"/>
      <c r="Y147" s="1"/>
      <c r="Z147" s="10">
        <v>8206909</v>
      </c>
      <c r="AA147" s="10"/>
      <c r="AB147" s="10">
        <v>53940</v>
      </c>
      <c r="AC147" s="12">
        <v>356184</v>
      </c>
      <c r="AD147" s="12">
        <f t="shared" si="2"/>
        <v>165780599</v>
      </c>
    </row>
    <row r="148" spans="1:30" s="11" customFormat="1" x14ac:dyDescent="0.15">
      <c r="A148" s="50">
        <v>41486</v>
      </c>
      <c r="B148" s="10">
        <v>101266115</v>
      </c>
      <c r="C148" s="10">
        <v>47688</v>
      </c>
      <c r="D148" s="10">
        <v>605626</v>
      </c>
      <c r="E148" s="10">
        <v>50129</v>
      </c>
      <c r="F148" s="10"/>
      <c r="G148" s="10">
        <v>1160757</v>
      </c>
      <c r="H148" s="10"/>
      <c r="I148" s="10">
        <v>3405890</v>
      </c>
      <c r="J148" s="10">
        <v>3142091</v>
      </c>
      <c r="K148" s="10">
        <v>18550756</v>
      </c>
      <c r="L148" s="10">
        <v>706610</v>
      </c>
      <c r="M148" s="10">
        <v>5830996</v>
      </c>
      <c r="O148" s="10">
        <v>11500680</v>
      </c>
      <c r="P148" s="10"/>
      <c r="Q148" s="10">
        <v>336</v>
      </c>
      <c r="R148" s="10">
        <v>7181598</v>
      </c>
      <c r="S148" s="10">
        <v>1320771</v>
      </c>
      <c r="T148" s="10">
        <v>48398382</v>
      </c>
      <c r="U148" s="10">
        <v>4899489</v>
      </c>
      <c r="W148" s="1">
        <v>96</v>
      </c>
      <c r="X148" s="1"/>
      <c r="Y148" s="1"/>
      <c r="Z148" s="10">
        <v>8759306</v>
      </c>
      <c r="AA148" s="10"/>
      <c r="AB148" s="10">
        <v>69126</v>
      </c>
      <c r="AC148" s="12">
        <v>401304</v>
      </c>
      <c r="AD148" s="12">
        <f t="shared" si="2"/>
        <v>217297746</v>
      </c>
    </row>
    <row r="149" spans="1:30" s="11" customFormat="1" x14ac:dyDescent="0.15">
      <c r="A149" s="50">
        <v>41517</v>
      </c>
      <c r="B149" s="10">
        <v>90040251</v>
      </c>
      <c r="C149" s="10">
        <v>40567</v>
      </c>
      <c r="D149" s="10">
        <v>516358</v>
      </c>
      <c r="E149" s="10">
        <v>41934</v>
      </c>
      <c r="F149" s="10"/>
      <c r="G149" s="10">
        <v>828041</v>
      </c>
      <c r="H149" s="10"/>
      <c r="I149" s="10">
        <v>2765879</v>
      </c>
      <c r="J149" s="10">
        <v>2675138</v>
      </c>
      <c r="K149" s="10">
        <v>16255285</v>
      </c>
      <c r="L149" s="10">
        <v>629052</v>
      </c>
      <c r="M149" s="10">
        <v>4906600</v>
      </c>
      <c r="O149" s="10">
        <v>10059276</v>
      </c>
      <c r="P149" s="10"/>
      <c r="Q149" s="10">
        <v>204</v>
      </c>
      <c r="R149" s="10">
        <v>6125641</v>
      </c>
      <c r="S149" s="10">
        <v>1119539</v>
      </c>
      <c r="T149" s="10">
        <v>44070765</v>
      </c>
      <c r="U149" s="10">
        <v>4277855</v>
      </c>
      <c r="W149" s="1">
        <v>84</v>
      </c>
      <c r="X149" s="1"/>
      <c r="Y149" s="1"/>
      <c r="Z149" s="10">
        <v>6544022</v>
      </c>
      <c r="AA149" s="10"/>
      <c r="AB149" s="10">
        <v>68797</v>
      </c>
      <c r="AC149" s="12">
        <v>321036</v>
      </c>
      <c r="AD149" s="12">
        <f t="shared" si="2"/>
        <v>191286324</v>
      </c>
    </row>
    <row r="150" spans="1:30" s="11" customFormat="1" x14ac:dyDescent="0.15">
      <c r="A150" s="50">
        <v>41547</v>
      </c>
      <c r="B150" s="10">
        <v>86144308</v>
      </c>
      <c r="C150" s="10">
        <v>38562</v>
      </c>
      <c r="D150" s="10">
        <v>548237</v>
      </c>
      <c r="E150" s="10">
        <v>44544</v>
      </c>
      <c r="F150" s="10"/>
      <c r="G150" s="10">
        <v>886595</v>
      </c>
      <c r="H150" s="10"/>
      <c r="I150" s="10">
        <v>2799788</v>
      </c>
      <c r="J150" s="10">
        <v>2598663</v>
      </c>
      <c r="K150" s="10">
        <v>15878034</v>
      </c>
      <c r="L150" s="10">
        <v>601069</v>
      </c>
      <c r="M150" s="10">
        <v>4751326</v>
      </c>
      <c r="O150" s="10">
        <v>9863880</v>
      </c>
      <c r="P150" s="10"/>
      <c r="Q150" s="10">
        <v>144</v>
      </c>
      <c r="R150" s="10">
        <v>6122599</v>
      </c>
      <c r="S150" s="10">
        <v>1060494</v>
      </c>
      <c r="T150" s="10">
        <v>42145286</v>
      </c>
      <c r="U150" s="10">
        <v>4057489</v>
      </c>
      <c r="W150" s="1">
        <v>48</v>
      </c>
      <c r="X150" s="1"/>
      <c r="Y150" s="1"/>
      <c r="Z150" s="10">
        <v>7167672</v>
      </c>
      <c r="AA150" s="10"/>
      <c r="AB150" s="10">
        <v>60379</v>
      </c>
      <c r="AC150" s="12">
        <v>301884</v>
      </c>
      <c r="AD150" s="12">
        <f t="shared" si="2"/>
        <v>185071001</v>
      </c>
    </row>
    <row r="151" spans="1:30" s="11" customFormat="1" x14ac:dyDescent="0.15">
      <c r="A151" s="50">
        <v>41578</v>
      </c>
      <c r="B151" s="10">
        <v>84313662</v>
      </c>
      <c r="C151" s="10">
        <v>40697</v>
      </c>
      <c r="D151" s="10">
        <v>517952</v>
      </c>
      <c r="E151" s="10">
        <v>46638</v>
      </c>
      <c r="F151" s="10"/>
      <c r="G151" s="10">
        <v>1112307</v>
      </c>
      <c r="H151" s="10"/>
      <c r="I151" s="10">
        <v>3368250</v>
      </c>
      <c r="J151" s="10">
        <v>2746464</v>
      </c>
      <c r="K151" s="10">
        <v>15734348</v>
      </c>
      <c r="L151" s="10">
        <v>620846</v>
      </c>
      <c r="M151" s="10">
        <v>5120655</v>
      </c>
      <c r="O151" s="10">
        <v>10313352</v>
      </c>
      <c r="P151" s="10"/>
      <c r="Q151" s="10">
        <v>492</v>
      </c>
      <c r="R151" s="10">
        <v>6464020</v>
      </c>
      <c r="S151" s="10">
        <v>1077067</v>
      </c>
      <c r="T151" s="10">
        <v>39509251</v>
      </c>
      <c r="U151" s="10">
        <v>4164326</v>
      </c>
      <c r="W151" s="1">
        <v>156</v>
      </c>
      <c r="X151" s="1"/>
      <c r="Y151" s="1"/>
      <c r="Z151" s="10">
        <v>8661544</v>
      </c>
      <c r="AA151" s="10"/>
      <c r="AB151" s="10">
        <v>59700</v>
      </c>
      <c r="AC151" s="12">
        <v>314916</v>
      </c>
      <c r="AD151" s="12">
        <f t="shared" si="2"/>
        <v>184186643</v>
      </c>
    </row>
    <row r="152" spans="1:30" s="11" customFormat="1" x14ac:dyDescent="0.15">
      <c r="A152" s="50">
        <v>41608</v>
      </c>
      <c r="B152" s="10">
        <v>58161767</v>
      </c>
      <c r="C152" s="10">
        <v>30144</v>
      </c>
      <c r="D152" s="10">
        <v>362204</v>
      </c>
      <c r="E152" s="10">
        <v>40540</v>
      </c>
      <c r="F152" s="10"/>
      <c r="G152" s="10">
        <v>842894</v>
      </c>
      <c r="H152" s="10"/>
      <c r="I152" s="10">
        <v>2652058</v>
      </c>
      <c r="J152" s="10">
        <v>2016223</v>
      </c>
      <c r="K152" s="10">
        <v>10716386</v>
      </c>
      <c r="L152" s="10">
        <v>459046</v>
      </c>
      <c r="M152" s="10">
        <v>3724972</v>
      </c>
      <c r="O152" s="10">
        <v>7912980</v>
      </c>
      <c r="P152" s="10"/>
      <c r="Q152" s="10">
        <v>192</v>
      </c>
      <c r="R152" s="10">
        <v>4773093</v>
      </c>
      <c r="S152" s="10">
        <v>788310</v>
      </c>
      <c r="T152" s="10">
        <v>25741164</v>
      </c>
      <c r="U152" s="10">
        <v>3004799</v>
      </c>
      <c r="W152" s="1">
        <v>108</v>
      </c>
      <c r="X152" s="1"/>
      <c r="Y152" s="1"/>
      <c r="Z152" s="10">
        <v>6470758</v>
      </c>
      <c r="AA152" s="10"/>
      <c r="AB152" s="10">
        <v>44476</v>
      </c>
      <c r="AC152" s="12">
        <v>208440</v>
      </c>
      <c r="AD152" s="12">
        <f t="shared" si="2"/>
        <v>127950554</v>
      </c>
    </row>
    <row r="153" spans="1:30" s="11" customFormat="1" x14ac:dyDescent="0.15">
      <c r="A153" s="50">
        <v>41639</v>
      </c>
      <c r="B153" s="10">
        <v>52197987</v>
      </c>
      <c r="C153" s="10">
        <v>31214</v>
      </c>
      <c r="D153" s="10">
        <v>354512</v>
      </c>
      <c r="E153" s="10">
        <v>40479</v>
      </c>
      <c r="F153" s="10"/>
      <c r="G153" s="10">
        <v>756293</v>
      </c>
      <c r="H153" s="10"/>
      <c r="I153" s="10">
        <v>2615917</v>
      </c>
      <c r="J153" s="10">
        <v>1989378</v>
      </c>
      <c r="K153" s="10">
        <v>10323774</v>
      </c>
      <c r="L153" s="10">
        <v>448206</v>
      </c>
      <c r="M153" s="10">
        <v>3538269</v>
      </c>
      <c r="O153" s="10">
        <v>6443688</v>
      </c>
      <c r="P153" s="10"/>
      <c r="Q153" s="10">
        <v>228</v>
      </c>
      <c r="R153" s="10">
        <v>4537897</v>
      </c>
      <c r="S153" s="10">
        <v>752586</v>
      </c>
      <c r="T153" s="10">
        <v>22333471</v>
      </c>
      <c r="U153" s="10">
        <v>2835103</v>
      </c>
      <c r="W153" s="1">
        <v>120</v>
      </c>
      <c r="X153" s="1"/>
      <c r="Y153" s="1"/>
      <c r="Z153" s="10">
        <v>6293675</v>
      </c>
      <c r="AA153" s="10"/>
      <c r="AB153" s="10">
        <v>45114</v>
      </c>
      <c r="AC153" s="12">
        <v>191064</v>
      </c>
      <c r="AD153" s="12">
        <f t="shared" si="2"/>
        <v>115728975</v>
      </c>
    </row>
    <row r="154" spans="1:30" x14ac:dyDescent="0.15">
      <c r="A154" s="50">
        <v>41670</v>
      </c>
      <c r="B154" s="10">
        <v>76174437</v>
      </c>
      <c r="C154" s="10">
        <v>38745</v>
      </c>
      <c r="D154" s="10">
        <v>438521</v>
      </c>
      <c r="E154" s="10">
        <v>46344</v>
      </c>
      <c r="F154" s="10">
        <v>2292445</v>
      </c>
      <c r="G154" s="10">
        <v>744821</v>
      </c>
      <c r="H154" s="16">
        <f>G154/F154</f>
        <v>0.32490245131289952</v>
      </c>
      <c r="I154" s="10">
        <v>3355954</v>
      </c>
      <c r="J154" s="10">
        <v>2901434</v>
      </c>
      <c r="K154" s="10">
        <v>14623986</v>
      </c>
      <c r="L154" s="10">
        <v>663580</v>
      </c>
      <c r="M154" s="10">
        <v>5081011</v>
      </c>
      <c r="N154" s="15">
        <v>7432443</v>
      </c>
      <c r="O154" s="10">
        <v>9247164</v>
      </c>
      <c r="P154" s="16">
        <f>O154/N154</f>
        <v>1.2441621146640478</v>
      </c>
      <c r="Q154" s="10">
        <v>264</v>
      </c>
      <c r="R154" s="10">
        <v>5973191</v>
      </c>
      <c r="S154" s="10">
        <v>1183863</v>
      </c>
      <c r="T154" s="10">
        <v>29924741</v>
      </c>
      <c r="U154" s="10">
        <v>4360726</v>
      </c>
      <c r="V154" s="15">
        <v>393</v>
      </c>
      <c r="W154" s="1">
        <v>48</v>
      </c>
      <c r="X154" s="64">
        <f>W154/V154</f>
        <v>0.12213740458015267</v>
      </c>
      <c r="Y154" s="4">
        <v>11384254</v>
      </c>
      <c r="Z154" s="10">
        <v>7729782</v>
      </c>
      <c r="AA154" s="16">
        <f>Z154/Y154</f>
        <v>0.67898889114736893</v>
      </c>
      <c r="AB154" s="10">
        <v>56621</v>
      </c>
      <c r="AC154" s="12">
        <v>327672</v>
      </c>
      <c r="AD154" s="6">
        <f t="shared" si="2"/>
        <v>162872905</v>
      </c>
    </row>
    <row r="155" spans="1:30" x14ac:dyDescent="0.15">
      <c r="A155" s="50">
        <v>41698</v>
      </c>
      <c r="B155" s="10">
        <v>55413465</v>
      </c>
      <c r="C155" s="10">
        <v>29520</v>
      </c>
      <c r="D155" s="10">
        <v>358296</v>
      </c>
      <c r="E155" s="10">
        <v>36840</v>
      </c>
      <c r="F155" s="10">
        <v>1245289</v>
      </c>
      <c r="G155" s="10">
        <v>727716</v>
      </c>
      <c r="H155" s="16">
        <f t="shared" ref="H155:H218" si="3">G155/F155</f>
        <v>0.58437519322823861</v>
      </c>
      <c r="I155" s="10">
        <v>2633219</v>
      </c>
      <c r="J155" s="10">
        <v>2077503</v>
      </c>
      <c r="K155" s="10">
        <v>10222327</v>
      </c>
      <c r="L155" s="10">
        <v>456147</v>
      </c>
      <c r="M155" s="10">
        <v>3788502</v>
      </c>
      <c r="N155" s="15">
        <v>7834443</v>
      </c>
      <c r="O155" s="10">
        <v>7238340</v>
      </c>
      <c r="P155" s="16">
        <f t="shared" ref="P155:P218" si="4">O155/N155</f>
        <v>0.92391252320043682</v>
      </c>
      <c r="Q155" s="10">
        <v>192</v>
      </c>
      <c r="R155" s="10">
        <v>4829887</v>
      </c>
      <c r="S155" s="10">
        <v>867489</v>
      </c>
      <c r="T155" s="10">
        <v>23305088</v>
      </c>
      <c r="U155" s="10">
        <v>3164166</v>
      </c>
      <c r="V155" s="15">
        <v>443</v>
      </c>
      <c r="W155" s="1">
        <v>108</v>
      </c>
      <c r="X155" s="64">
        <f t="shared" ref="X155:X218" si="5">W155/V155</f>
        <v>0.24379232505643342</v>
      </c>
      <c r="Y155" s="4">
        <v>12621206</v>
      </c>
      <c r="Z155" s="10">
        <v>6547196</v>
      </c>
      <c r="AA155" s="16">
        <f t="shared" ref="AA155:AA218" si="6">Z155/Y155</f>
        <v>0.51874567295708507</v>
      </c>
      <c r="AB155" s="10">
        <v>42792</v>
      </c>
      <c r="AC155" s="12">
        <v>215748</v>
      </c>
      <c r="AD155" s="6">
        <f t="shared" si="2"/>
        <v>121954541</v>
      </c>
    </row>
    <row r="156" spans="1:30" x14ac:dyDescent="0.15">
      <c r="A156" s="50">
        <v>41729</v>
      </c>
      <c r="B156" s="10">
        <v>71215121</v>
      </c>
      <c r="C156" s="10">
        <v>36528</v>
      </c>
      <c r="D156" s="10">
        <v>465838</v>
      </c>
      <c r="E156" s="10">
        <v>45492</v>
      </c>
      <c r="F156" s="10">
        <v>-192313</v>
      </c>
      <c r="G156" s="10">
        <v>793162</v>
      </c>
      <c r="H156" s="16">
        <f t="shared" si="3"/>
        <v>-4.1243285685315083</v>
      </c>
      <c r="I156" s="10">
        <v>3280725</v>
      </c>
      <c r="J156" s="10">
        <v>2693833</v>
      </c>
      <c r="K156" s="10">
        <v>12829827</v>
      </c>
      <c r="L156" s="10">
        <v>572703</v>
      </c>
      <c r="M156" s="10">
        <v>4923341</v>
      </c>
      <c r="N156" s="15">
        <v>8937351</v>
      </c>
      <c r="O156" s="10">
        <v>9247164</v>
      </c>
      <c r="P156" s="16">
        <f t="shared" si="4"/>
        <v>1.0346649695194918</v>
      </c>
      <c r="Q156" s="10">
        <v>144</v>
      </c>
      <c r="R156" s="10">
        <v>6115691</v>
      </c>
      <c r="S156" s="10">
        <v>1072177</v>
      </c>
      <c r="T156" s="10">
        <v>30344139</v>
      </c>
      <c r="U156" s="10">
        <v>3970489</v>
      </c>
      <c r="V156" s="15">
        <v>565</v>
      </c>
      <c r="W156" s="1">
        <v>132</v>
      </c>
      <c r="X156" s="64">
        <f t="shared" si="5"/>
        <v>0.23362831858407079</v>
      </c>
      <c r="Y156" s="4">
        <v>11705605</v>
      </c>
      <c r="Z156" s="10">
        <v>8606856</v>
      </c>
      <c r="AA156" s="16">
        <f t="shared" si="6"/>
        <v>0.73527647652556194</v>
      </c>
      <c r="AB156" s="10">
        <v>56687</v>
      </c>
      <c r="AC156" s="12">
        <v>327672</v>
      </c>
      <c r="AD156" s="6">
        <f t="shared" si="2"/>
        <v>156597721</v>
      </c>
    </row>
    <row r="157" spans="1:30" x14ac:dyDescent="0.15">
      <c r="A157" s="50">
        <v>41759</v>
      </c>
      <c r="B157" s="10">
        <v>83241874</v>
      </c>
      <c r="C157" s="10">
        <v>41172</v>
      </c>
      <c r="D157" s="10">
        <v>562928</v>
      </c>
      <c r="E157" s="10">
        <v>48883</v>
      </c>
      <c r="F157" s="10">
        <v>1729974</v>
      </c>
      <c r="G157" s="10">
        <v>997860</v>
      </c>
      <c r="H157" s="16">
        <f t="shared" si="3"/>
        <v>0.57680635662732505</v>
      </c>
      <c r="I157" s="10">
        <v>3555131</v>
      </c>
      <c r="J157" s="10">
        <v>3139149</v>
      </c>
      <c r="K157" s="10">
        <v>15013509</v>
      </c>
      <c r="L157" s="10">
        <v>639208</v>
      </c>
      <c r="M157" s="10">
        <v>5812838</v>
      </c>
      <c r="N157" s="15">
        <v>9997071</v>
      </c>
      <c r="O157" s="10">
        <v>9476160</v>
      </c>
      <c r="P157" s="16">
        <f t="shared" si="4"/>
        <v>0.94789363804658389</v>
      </c>
      <c r="Q157" s="10">
        <v>144</v>
      </c>
      <c r="R157" s="10">
        <v>7015769</v>
      </c>
      <c r="S157" s="10">
        <v>1248511</v>
      </c>
      <c r="T157" s="10">
        <v>36058310</v>
      </c>
      <c r="U157" s="10">
        <v>4602106</v>
      </c>
      <c r="V157" s="15">
        <v>591</v>
      </c>
      <c r="W157" s="1">
        <v>60</v>
      </c>
      <c r="X157" s="64">
        <f t="shared" si="5"/>
        <v>0.10152284263959391</v>
      </c>
      <c r="Y157" s="4">
        <v>14059938</v>
      </c>
      <c r="Z157" s="10">
        <v>9166923</v>
      </c>
      <c r="AA157" s="16">
        <f t="shared" si="6"/>
        <v>0.6519888636777772</v>
      </c>
      <c r="AB157" s="10">
        <v>55256</v>
      </c>
      <c r="AC157" s="12">
        <v>335508</v>
      </c>
      <c r="AD157" s="6">
        <f t="shared" si="2"/>
        <v>181011299</v>
      </c>
    </row>
    <row r="158" spans="1:30" x14ac:dyDescent="0.15">
      <c r="A158" s="50">
        <v>41790</v>
      </c>
      <c r="B158" s="10">
        <v>94573374</v>
      </c>
      <c r="C158" s="10">
        <v>44760</v>
      </c>
      <c r="D158" s="10">
        <v>614465</v>
      </c>
      <c r="E158" s="10">
        <v>52812</v>
      </c>
      <c r="F158" s="10">
        <v>2001661</v>
      </c>
      <c r="G158" s="10">
        <v>1294905</v>
      </c>
      <c r="H158" s="16">
        <f t="shared" si="3"/>
        <v>0.64691523689575803</v>
      </c>
      <c r="I158" s="10">
        <v>3950331</v>
      </c>
      <c r="J158" s="10">
        <v>3357216</v>
      </c>
      <c r="K158" s="10">
        <v>16924391</v>
      </c>
      <c r="L158" s="10">
        <v>695126</v>
      </c>
      <c r="M158" s="10">
        <v>6252047</v>
      </c>
      <c r="N158" s="15">
        <v>10509702</v>
      </c>
      <c r="O158" s="10">
        <v>9487332</v>
      </c>
      <c r="P158" s="16">
        <f t="shared" si="4"/>
        <v>0.90272131407722123</v>
      </c>
      <c r="Q158" s="10">
        <v>300</v>
      </c>
      <c r="R158" s="10">
        <v>7789054</v>
      </c>
      <c r="S158" s="10">
        <v>1308189</v>
      </c>
      <c r="T158" s="10">
        <v>41818494</v>
      </c>
      <c r="U158" s="10">
        <v>5097198</v>
      </c>
      <c r="V158" s="15">
        <v>546</v>
      </c>
      <c r="W158" s="1">
        <v>132</v>
      </c>
      <c r="X158" s="64">
        <f t="shared" si="5"/>
        <v>0.24175824175824176</v>
      </c>
      <c r="Y158" s="4">
        <v>12193251</v>
      </c>
      <c r="Z158" s="10">
        <v>10143846</v>
      </c>
      <c r="AA158" s="16">
        <f t="shared" si="6"/>
        <v>0.83192300396342211</v>
      </c>
      <c r="AB158" s="10">
        <v>65441</v>
      </c>
      <c r="AC158" s="12">
        <v>381984</v>
      </c>
      <c r="AD158" s="6">
        <f t="shared" si="2"/>
        <v>203851397</v>
      </c>
    </row>
    <row r="159" spans="1:30" x14ac:dyDescent="0.15">
      <c r="A159" s="50">
        <v>41820</v>
      </c>
      <c r="B159" s="10">
        <v>83492555</v>
      </c>
      <c r="C159" s="10">
        <v>39480</v>
      </c>
      <c r="D159" s="10">
        <v>533763</v>
      </c>
      <c r="E159" s="10">
        <v>45582</v>
      </c>
      <c r="F159" s="10">
        <v>2703435</v>
      </c>
      <c r="G159" s="10">
        <v>1222846</v>
      </c>
      <c r="H159" s="16">
        <f t="shared" si="3"/>
        <v>0.45233046106157537</v>
      </c>
      <c r="I159" s="10">
        <v>3393114</v>
      </c>
      <c r="J159" s="10">
        <v>2830662</v>
      </c>
      <c r="K159" s="10">
        <v>15479218</v>
      </c>
      <c r="L159" s="10">
        <v>585912</v>
      </c>
      <c r="M159" s="10">
        <v>5260015</v>
      </c>
      <c r="N159" s="15">
        <v>10755795</v>
      </c>
      <c r="O159" s="10">
        <v>8997576</v>
      </c>
      <c r="P159" s="16">
        <f t="shared" si="4"/>
        <v>0.83653286437683128</v>
      </c>
      <c r="Q159" s="10">
        <v>216</v>
      </c>
      <c r="R159" s="10">
        <v>6690295</v>
      </c>
      <c r="S159" s="10">
        <v>1083051</v>
      </c>
      <c r="T159" s="10">
        <v>37899833</v>
      </c>
      <c r="U159" s="10">
        <v>4357092</v>
      </c>
      <c r="V159" s="15">
        <v>547</v>
      </c>
      <c r="W159" s="1">
        <v>108</v>
      </c>
      <c r="X159" s="64">
        <f t="shared" si="5"/>
        <v>0.19744058500914077</v>
      </c>
      <c r="Y159" s="4">
        <v>11356274</v>
      </c>
      <c r="Z159" s="10">
        <v>8985283</v>
      </c>
      <c r="AA159" s="16">
        <f t="shared" si="6"/>
        <v>0.79121752433940917</v>
      </c>
      <c r="AB159" s="10">
        <v>64344</v>
      </c>
      <c r="AC159" s="12">
        <v>320052</v>
      </c>
      <c r="AD159" s="6">
        <f t="shared" si="2"/>
        <v>181280997</v>
      </c>
    </row>
    <row r="160" spans="1:30" x14ac:dyDescent="0.15">
      <c r="A160" s="50">
        <v>41851</v>
      </c>
      <c r="B160" s="10">
        <v>102739915</v>
      </c>
      <c r="C160" s="10">
        <v>45660</v>
      </c>
      <c r="D160" s="10">
        <v>622313</v>
      </c>
      <c r="E160" s="10">
        <v>47112</v>
      </c>
      <c r="F160" s="10">
        <v>1139832</v>
      </c>
      <c r="G160" s="10">
        <v>1214801</v>
      </c>
      <c r="H160" s="16">
        <f t="shared" si="3"/>
        <v>1.065771973413626</v>
      </c>
      <c r="I160" s="10">
        <v>3387264</v>
      </c>
      <c r="J160" s="10">
        <v>3089475</v>
      </c>
      <c r="K160" s="10">
        <v>18764176</v>
      </c>
      <c r="L160" s="10">
        <v>681778</v>
      </c>
      <c r="M160" s="10">
        <v>5633045</v>
      </c>
      <c r="N160" s="15">
        <v>10733103</v>
      </c>
      <c r="O160" s="10">
        <v>10158384</v>
      </c>
      <c r="P160" s="16">
        <f t="shared" si="4"/>
        <v>0.94645360246705912</v>
      </c>
      <c r="Q160" s="10">
        <v>362</v>
      </c>
      <c r="R160" s="10">
        <v>7389802</v>
      </c>
      <c r="S160" s="10">
        <v>1201095</v>
      </c>
      <c r="T160" s="10">
        <v>48769883</v>
      </c>
      <c r="U160" s="10">
        <v>4916927</v>
      </c>
      <c r="V160" s="15">
        <v>571</v>
      </c>
      <c r="W160" s="1">
        <v>72</v>
      </c>
      <c r="X160" s="64">
        <f t="shared" si="5"/>
        <v>0.12609457092819615</v>
      </c>
      <c r="Y160" s="4">
        <v>8238219</v>
      </c>
      <c r="Z160" s="10">
        <v>8826739</v>
      </c>
      <c r="AA160" s="16">
        <f t="shared" si="6"/>
        <v>1.0714377707123348</v>
      </c>
      <c r="AB160" s="10">
        <v>76728</v>
      </c>
      <c r="AC160" s="12">
        <v>403260</v>
      </c>
      <c r="AD160" s="6">
        <f t="shared" si="2"/>
        <v>217968791</v>
      </c>
    </row>
    <row r="161" spans="1:30" x14ac:dyDescent="0.15">
      <c r="A161" s="50">
        <v>41882</v>
      </c>
      <c r="B161" s="10">
        <v>88867911</v>
      </c>
      <c r="C161" s="10">
        <v>39696</v>
      </c>
      <c r="D161" s="10">
        <v>531292</v>
      </c>
      <c r="E161" s="10">
        <v>39663</v>
      </c>
      <c r="F161" s="10">
        <v>1842212</v>
      </c>
      <c r="G161" s="10">
        <v>796319</v>
      </c>
      <c r="H161" s="16">
        <f t="shared" si="3"/>
        <v>0.43226241062375015</v>
      </c>
      <c r="I161" s="10">
        <v>2682310</v>
      </c>
      <c r="J161" s="10">
        <v>2534710</v>
      </c>
      <c r="K161" s="10">
        <v>16229491</v>
      </c>
      <c r="L161" s="10">
        <v>583826</v>
      </c>
      <c r="M161" s="10">
        <v>4635938</v>
      </c>
      <c r="N161" s="15">
        <v>9579900</v>
      </c>
      <c r="O161" s="10">
        <v>8858316</v>
      </c>
      <c r="P161" s="16">
        <f t="shared" si="4"/>
        <v>0.92467729308239122</v>
      </c>
      <c r="Q161" s="10">
        <v>156</v>
      </c>
      <c r="R161" s="10">
        <v>6252734</v>
      </c>
      <c r="S161" s="10">
        <v>1000172</v>
      </c>
      <c r="T161" s="10">
        <v>44743611</v>
      </c>
      <c r="U161" s="10">
        <v>4162285</v>
      </c>
      <c r="V161" s="15">
        <v>387</v>
      </c>
      <c r="W161" s="1">
        <v>132</v>
      </c>
      <c r="X161" s="64">
        <f t="shared" si="5"/>
        <v>0.34108527131782945</v>
      </c>
      <c r="Y161" s="4">
        <v>13522489</v>
      </c>
      <c r="Z161" s="10">
        <v>6432990</v>
      </c>
      <c r="AA161" s="16">
        <f t="shared" si="6"/>
        <v>0.4757252899225875</v>
      </c>
      <c r="AB161" s="10">
        <v>67650</v>
      </c>
      <c r="AC161" s="12">
        <v>306948</v>
      </c>
      <c r="AD161" s="6">
        <f t="shared" si="2"/>
        <v>188766150</v>
      </c>
    </row>
    <row r="162" spans="1:30" x14ac:dyDescent="0.15">
      <c r="A162" s="50">
        <v>41912</v>
      </c>
      <c r="B162" s="10">
        <v>89107028</v>
      </c>
      <c r="C162" s="10">
        <v>40657</v>
      </c>
      <c r="D162" s="10">
        <v>522301</v>
      </c>
      <c r="E162" s="10">
        <v>42252</v>
      </c>
      <c r="F162" s="10">
        <v>1779177</v>
      </c>
      <c r="G162" s="10">
        <v>862508</v>
      </c>
      <c r="H162" s="16">
        <f t="shared" si="3"/>
        <v>0.48477919847210255</v>
      </c>
      <c r="I162" s="10">
        <v>2939446</v>
      </c>
      <c r="J162" s="10">
        <v>2644418</v>
      </c>
      <c r="K162" s="10">
        <v>16835525</v>
      </c>
      <c r="L162" s="10">
        <v>619115</v>
      </c>
      <c r="M162" s="10">
        <v>5015265</v>
      </c>
      <c r="N162" s="15">
        <v>9650625</v>
      </c>
      <c r="O162" s="10">
        <v>8504160</v>
      </c>
      <c r="P162" s="16">
        <f t="shared" si="4"/>
        <v>0.88120303089178165</v>
      </c>
      <c r="Q162" s="10">
        <v>880</v>
      </c>
      <c r="R162" s="10">
        <v>6778985</v>
      </c>
      <c r="S162" s="10">
        <v>1024036</v>
      </c>
      <c r="T162" s="10">
        <v>43707797</v>
      </c>
      <c r="U162" s="10">
        <v>4288576</v>
      </c>
      <c r="V162" s="15">
        <v>400</v>
      </c>
      <c r="W162" s="1">
        <v>134</v>
      </c>
      <c r="X162" s="64">
        <f t="shared" si="5"/>
        <v>0.33500000000000002</v>
      </c>
      <c r="Y162" s="4">
        <v>12172813</v>
      </c>
      <c r="Z162" s="10">
        <v>7458498</v>
      </c>
      <c r="AA162" s="16">
        <f t="shared" si="6"/>
        <v>0.61271770132343284</v>
      </c>
      <c r="AB162" s="10">
        <v>62223</v>
      </c>
      <c r="AC162" s="12">
        <v>303516</v>
      </c>
      <c r="AD162" s="6">
        <f t="shared" si="2"/>
        <v>190757320</v>
      </c>
    </row>
    <row r="163" spans="1:30" x14ac:dyDescent="0.15">
      <c r="A163" s="50">
        <v>41943</v>
      </c>
      <c r="B163" s="10">
        <v>85112976</v>
      </c>
      <c r="C163" s="10">
        <v>40562</v>
      </c>
      <c r="D163" s="10">
        <v>507878</v>
      </c>
      <c r="E163" s="10">
        <v>48675</v>
      </c>
      <c r="F163" s="10">
        <v>1920185</v>
      </c>
      <c r="G163" s="10">
        <v>1249077</v>
      </c>
      <c r="H163" s="16">
        <f t="shared" si="3"/>
        <v>0.65049825928230876</v>
      </c>
      <c r="I163" s="10">
        <v>3363034</v>
      </c>
      <c r="J163" s="10">
        <v>2655904</v>
      </c>
      <c r="K163" s="10">
        <v>16054849</v>
      </c>
      <c r="L163" s="10">
        <v>637252</v>
      </c>
      <c r="M163" s="10">
        <v>5111996</v>
      </c>
      <c r="N163" s="15">
        <v>8926542</v>
      </c>
      <c r="O163" s="10">
        <v>9500532</v>
      </c>
      <c r="P163" s="16">
        <f t="shared" si="4"/>
        <v>1.064301495472715</v>
      </c>
      <c r="Q163" s="10">
        <v>148</v>
      </c>
      <c r="R163" s="10">
        <v>6980889</v>
      </c>
      <c r="S163" s="10">
        <v>1017057</v>
      </c>
      <c r="T163" s="10">
        <v>40610742</v>
      </c>
      <c r="U163" s="10">
        <v>4271713</v>
      </c>
      <c r="V163" s="15">
        <v>458</v>
      </c>
      <c r="W163" s="1">
        <v>72</v>
      </c>
      <c r="X163" s="64">
        <f t="shared" si="5"/>
        <v>0.15720524017467249</v>
      </c>
      <c r="Y163" s="4">
        <v>11654505</v>
      </c>
      <c r="Z163" s="10">
        <v>8617946</v>
      </c>
      <c r="AA163" s="16">
        <f t="shared" si="6"/>
        <v>0.73945191151404543</v>
      </c>
      <c r="AB163" s="10">
        <v>62993</v>
      </c>
      <c r="AC163" s="12">
        <v>354348</v>
      </c>
      <c r="AD163" s="6">
        <f t="shared" si="2"/>
        <v>186198643</v>
      </c>
    </row>
    <row r="164" spans="1:30" x14ac:dyDescent="0.15">
      <c r="A164" s="50">
        <v>41973</v>
      </c>
      <c r="B164" s="10">
        <v>59628200</v>
      </c>
      <c r="C164" s="10">
        <v>34188</v>
      </c>
      <c r="D164" s="10">
        <v>379333</v>
      </c>
      <c r="E164" s="10">
        <v>39360</v>
      </c>
      <c r="F164" s="10">
        <v>1622559</v>
      </c>
      <c r="G164" s="10">
        <v>900177</v>
      </c>
      <c r="H164" s="16">
        <f t="shared" si="3"/>
        <v>0.55478845453385672</v>
      </c>
      <c r="I164" s="10">
        <v>2643414</v>
      </c>
      <c r="J164" s="10">
        <v>1997818</v>
      </c>
      <c r="K164" s="10">
        <v>11428401</v>
      </c>
      <c r="L164" s="10">
        <v>470458</v>
      </c>
      <c r="M164" s="10">
        <v>3821148</v>
      </c>
      <c r="N164" s="15">
        <v>7495425</v>
      </c>
      <c r="O164" s="10">
        <v>6617400</v>
      </c>
      <c r="P164" s="16">
        <f t="shared" si="4"/>
        <v>0.88285854371166417</v>
      </c>
      <c r="Q164" s="10">
        <v>494</v>
      </c>
      <c r="R164" s="10">
        <v>5259617</v>
      </c>
      <c r="S164" s="10">
        <v>762436</v>
      </c>
      <c r="T164" s="10">
        <v>27237737</v>
      </c>
      <c r="U164" s="10">
        <v>3204923</v>
      </c>
      <c r="V164" s="15">
        <v>332</v>
      </c>
      <c r="W164" s="1">
        <v>72</v>
      </c>
      <c r="X164" s="64">
        <f t="shared" si="5"/>
        <v>0.21686746987951808</v>
      </c>
      <c r="Y164" s="4">
        <v>11664371</v>
      </c>
      <c r="Z164" s="10">
        <v>6456775</v>
      </c>
      <c r="AA164" s="16">
        <f t="shared" si="6"/>
        <v>0.55354677933340768</v>
      </c>
      <c r="AB164" s="10">
        <v>47086</v>
      </c>
      <c r="AC164" s="12">
        <v>203724</v>
      </c>
      <c r="AD164" s="6">
        <f t="shared" si="2"/>
        <v>131132761</v>
      </c>
    </row>
    <row r="165" spans="1:30" x14ac:dyDescent="0.15">
      <c r="A165" s="50">
        <v>42004</v>
      </c>
      <c r="B165" s="10">
        <v>61841536</v>
      </c>
      <c r="C165" s="10">
        <v>33120</v>
      </c>
      <c r="D165" s="10">
        <v>358437</v>
      </c>
      <c r="E165" s="10">
        <v>38844</v>
      </c>
      <c r="F165" s="10">
        <v>1455541</v>
      </c>
      <c r="G165" s="10">
        <v>996735</v>
      </c>
      <c r="H165" s="16">
        <f t="shared" si="3"/>
        <v>0.68478661885855496</v>
      </c>
      <c r="I165" s="10">
        <v>2934822</v>
      </c>
      <c r="J165" s="10">
        <v>2238857</v>
      </c>
      <c r="K165" s="10">
        <v>12282230</v>
      </c>
      <c r="L165" s="10">
        <v>520027</v>
      </c>
      <c r="M165" s="10">
        <v>4130142</v>
      </c>
      <c r="N165" s="15">
        <v>9418650</v>
      </c>
      <c r="O165" s="10">
        <v>7304184</v>
      </c>
      <c r="P165" s="16">
        <f t="shared" si="4"/>
        <v>0.77550222165596983</v>
      </c>
      <c r="Q165" s="10">
        <v>516</v>
      </c>
      <c r="R165" s="10">
        <v>5656831</v>
      </c>
      <c r="S165" s="10">
        <v>819202</v>
      </c>
      <c r="T165" s="10">
        <v>27510577</v>
      </c>
      <c r="U165" s="10">
        <v>3414779</v>
      </c>
      <c r="V165" s="15">
        <v>522</v>
      </c>
      <c r="W165" s="1">
        <v>28</v>
      </c>
      <c r="X165" s="64">
        <f t="shared" si="5"/>
        <v>5.3639846743295021E-2</v>
      </c>
      <c r="Y165" s="4">
        <v>13790169</v>
      </c>
      <c r="Z165" s="10">
        <v>7140375</v>
      </c>
      <c r="AA165" s="16">
        <f t="shared" si="6"/>
        <v>0.51778734546327898</v>
      </c>
      <c r="AB165" s="10">
        <v>48201</v>
      </c>
      <c r="AC165" s="12">
        <v>261708</v>
      </c>
      <c r="AD165" s="6">
        <f t="shared" si="2"/>
        <v>137531151</v>
      </c>
    </row>
    <row r="166" spans="1:30" x14ac:dyDescent="0.15">
      <c r="A166" s="50">
        <v>42035</v>
      </c>
      <c r="B166" s="10">
        <v>71770888</v>
      </c>
      <c r="C166" s="10">
        <v>39121</v>
      </c>
      <c r="D166" s="10">
        <v>367956</v>
      </c>
      <c r="E166" s="10">
        <v>40056</v>
      </c>
      <c r="F166" s="10">
        <v>917875</v>
      </c>
      <c r="G166" s="10">
        <v>774844</v>
      </c>
      <c r="H166" s="16">
        <f t="shared" si="3"/>
        <v>0.84417159199237368</v>
      </c>
      <c r="I166" s="10">
        <v>3144127</v>
      </c>
      <c r="J166" s="10">
        <v>2599844</v>
      </c>
      <c r="K166" s="10">
        <v>14207539</v>
      </c>
      <c r="L166" s="10">
        <v>618415</v>
      </c>
      <c r="M166" s="10">
        <v>4711826</v>
      </c>
      <c r="N166" s="15">
        <v>6652245</v>
      </c>
      <c r="O166" s="10">
        <v>7444872</v>
      </c>
      <c r="P166" s="16">
        <f t="shared" si="4"/>
        <v>1.1191518051424745</v>
      </c>
      <c r="Q166" s="10">
        <v>301</v>
      </c>
      <c r="R166" s="10">
        <v>5969747</v>
      </c>
      <c r="S166" s="10">
        <v>1029100</v>
      </c>
      <c r="T166" s="10">
        <v>29264175</v>
      </c>
      <c r="U166" s="10">
        <v>4164695</v>
      </c>
      <c r="V166" s="15">
        <v>421</v>
      </c>
      <c r="W166" s="1">
        <v>132</v>
      </c>
      <c r="X166" s="64">
        <f t="shared" si="5"/>
        <v>0.31353919239904987</v>
      </c>
      <c r="Y166" s="4">
        <v>10997841</v>
      </c>
      <c r="Z166" s="10">
        <v>7097295</v>
      </c>
      <c r="AA166" s="16">
        <f t="shared" si="6"/>
        <v>0.64533529808259638</v>
      </c>
      <c r="AB166" s="10">
        <v>48471</v>
      </c>
      <c r="AC166" s="12">
        <v>305520</v>
      </c>
      <c r="AD166" s="6">
        <f t="shared" si="2"/>
        <v>153598924</v>
      </c>
    </row>
    <row r="167" spans="1:30" x14ac:dyDescent="0.15">
      <c r="A167" s="50">
        <v>42063</v>
      </c>
      <c r="B167" s="10">
        <v>57518003</v>
      </c>
      <c r="C167" s="10">
        <v>32964</v>
      </c>
      <c r="D167" s="10">
        <v>376231</v>
      </c>
      <c r="E167" s="10">
        <v>42772</v>
      </c>
      <c r="F167" s="10">
        <v>590728</v>
      </c>
      <c r="G167" s="10">
        <v>822484</v>
      </c>
      <c r="H167" s="16">
        <f t="shared" si="3"/>
        <v>1.3923226933546404</v>
      </c>
      <c r="I167" s="10">
        <v>2692416</v>
      </c>
      <c r="J167" s="10">
        <v>2135333</v>
      </c>
      <c r="K167" s="10">
        <v>11141967</v>
      </c>
      <c r="L167" s="10">
        <v>484687</v>
      </c>
      <c r="M167" s="10">
        <v>3969840</v>
      </c>
      <c r="N167" s="15">
        <v>7099983</v>
      </c>
      <c r="O167" s="10">
        <v>6366972</v>
      </c>
      <c r="P167" s="16">
        <f t="shared" si="4"/>
        <v>0.89675876688718836</v>
      </c>
      <c r="Q167" s="10">
        <v>385</v>
      </c>
      <c r="R167" s="10">
        <v>5305402</v>
      </c>
      <c r="S167" s="10">
        <v>823403</v>
      </c>
      <c r="T167" s="10">
        <v>25431972</v>
      </c>
      <c r="U167" s="10">
        <v>3385654</v>
      </c>
      <c r="V167" s="15">
        <v>504</v>
      </c>
      <c r="X167" s="64">
        <f t="shared" si="5"/>
        <v>0</v>
      </c>
      <c r="Y167" s="4">
        <v>12396168</v>
      </c>
      <c r="Z167" s="10">
        <v>6655254</v>
      </c>
      <c r="AA167" s="16">
        <f t="shared" si="6"/>
        <v>0.53687994547992568</v>
      </c>
      <c r="AB167" s="10">
        <v>45828</v>
      </c>
      <c r="AC167" s="12">
        <v>231084</v>
      </c>
      <c r="AD167" s="6">
        <f t="shared" si="2"/>
        <v>127462651</v>
      </c>
    </row>
    <row r="168" spans="1:30" x14ac:dyDescent="0.15">
      <c r="A168" s="50">
        <v>42094</v>
      </c>
      <c r="B168" s="10">
        <v>78335425</v>
      </c>
      <c r="C168" s="10">
        <v>38652</v>
      </c>
      <c r="D168" s="10">
        <v>489431</v>
      </c>
      <c r="E168" s="10">
        <v>39336</v>
      </c>
      <c r="F168" s="10">
        <v>940692</v>
      </c>
      <c r="G168" s="10">
        <v>815589</v>
      </c>
      <c r="H168" s="16">
        <f t="shared" si="3"/>
        <v>0.86700960569453123</v>
      </c>
      <c r="I168" s="10">
        <v>3537475</v>
      </c>
      <c r="J168" s="10">
        <v>2853340</v>
      </c>
      <c r="K168" s="10">
        <v>14598872</v>
      </c>
      <c r="L168" s="10">
        <v>630854</v>
      </c>
      <c r="M168" s="10">
        <v>5446831</v>
      </c>
      <c r="N168" s="15">
        <v>9189441</v>
      </c>
      <c r="O168" s="10">
        <v>7713588</v>
      </c>
      <c r="P168" s="16">
        <f t="shared" si="4"/>
        <v>0.83939686864522012</v>
      </c>
      <c r="Q168" s="10">
        <v>382</v>
      </c>
      <c r="R168" s="10">
        <v>7269214</v>
      </c>
      <c r="S168" s="10">
        <v>1089269</v>
      </c>
      <c r="T168" s="10">
        <v>35245366</v>
      </c>
      <c r="U168" s="10">
        <v>4509571</v>
      </c>
      <c r="V168" s="15">
        <v>557</v>
      </c>
      <c r="W168" s="1">
        <v>128</v>
      </c>
      <c r="X168" s="64">
        <f t="shared" si="5"/>
        <v>0.22980251346499103</v>
      </c>
      <c r="Y168" s="4">
        <v>14601322</v>
      </c>
      <c r="Z168" s="10">
        <v>9428890</v>
      </c>
      <c r="AA168" s="16">
        <f t="shared" si="6"/>
        <v>0.64575591169073598</v>
      </c>
      <c r="AB168" s="10">
        <v>57269</v>
      </c>
      <c r="AC168" s="12">
        <v>284316</v>
      </c>
      <c r="AD168" s="6">
        <f t="shared" si="2"/>
        <v>172383798</v>
      </c>
    </row>
    <row r="169" spans="1:30" x14ac:dyDescent="0.15">
      <c r="A169" s="50">
        <v>42124</v>
      </c>
      <c r="B169" s="10">
        <v>88346581</v>
      </c>
      <c r="C169" s="10">
        <v>43800</v>
      </c>
      <c r="D169" s="10">
        <v>545735</v>
      </c>
      <c r="E169" s="10">
        <v>46793</v>
      </c>
      <c r="F169" s="10">
        <v>852230</v>
      </c>
      <c r="G169" s="10">
        <v>733377</v>
      </c>
      <c r="H169" s="16">
        <f t="shared" si="3"/>
        <v>0.8605388216795935</v>
      </c>
      <c r="I169" s="10">
        <v>3751042</v>
      </c>
      <c r="J169" s="10">
        <v>3135078</v>
      </c>
      <c r="K169" s="10">
        <v>16335455</v>
      </c>
      <c r="L169" s="10">
        <v>672923</v>
      </c>
      <c r="M169" s="10">
        <v>6145619</v>
      </c>
      <c r="N169" s="15">
        <v>8324781</v>
      </c>
      <c r="O169" s="10">
        <v>8274612</v>
      </c>
      <c r="P169" s="16">
        <f t="shared" si="4"/>
        <v>0.99397353515966369</v>
      </c>
      <c r="Q169" s="10">
        <v>411</v>
      </c>
      <c r="R169" s="10">
        <v>7852082</v>
      </c>
      <c r="S169" s="10">
        <v>1204520</v>
      </c>
      <c r="T169" s="10">
        <v>39772245</v>
      </c>
      <c r="U169" s="10">
        <v>4997189</v>
      </c>
      <c r="V169" s="15">
        <v>641</v>
      </c>
      <c r="W169" s="1">
        <v>96</v>
      </c>
      <c r="X169" s="64">
        <f t="shared" si="5"/>
        <v>0.14976599063962559</v>
      </c>
      <c r="Y169" s="4">
        <v>11735588</v>
      </c>
      <c r="Z169" s="10">
        <v>9736376</v>
      </c>
      <c r="AA169" s="16">
        <f t="shared" si="6"/>
        <v>0.8296453488312644</v>
      </c>
      <c r="AB169" s="10">
        <v>61487</v>
      </c>
      <c r="AC169" s="12">
        <v>330264</v>
      </c>
      <c r="AD169" s="6">
        <f t="shared" si="2"/>
        <v>191985685</v>
      </c>
    </row>
    <row r="170" spans="1:30" x14ac:dyDescent="0.15">
      <c r="A170" s="50">
        <v>42155</v>
      </c>
      <c r="B170" s="10">
        <v>85023907</v>
      </c>
      <c r="C170" s="10">
        <v>40156</v>
      </c>
      <c r="D170" s="10">
        <v>527170</v>
      </c>
      <c r="E170" s="10">
        <v>44629</v>
      </c>
      <c r="F170" s="10">
        <v>1198935</v>
      </c>
      <c r="G170" s="10">
        <v>738000</v>
      </c>
      <c r="H170" s="16">
        <f t="shared" si="3"/>
        <v>0.61554629733888822</v>
      </c>
      <c r="I170" s="10">
        <v>3616176</v>
      </c>
      <c r="J170" s="10">
        <v>2867053</v>
      </c>
      <c r="K170" s="10">
        <v>15366376</v>
      </c>
      <c r="L170" s="10">
        <v>607751</v>
      </c>
      <c r="M170" s="10">
        <v>5466656</v>
      </c>
      <c r="N170" s="15">
        <v>8709543</v>
      </c>
      <c r="O170" s="10">
        <v>8377212</v>
      </c>
      <c r="P170" s="16">
        <f t="shared" si="4"/>
        <v>0.96184288888636293</v>
      </c>
      <c r="Q170" s="10">
        <v>194</v>
      </c>
      <c r="R170" s="10">
        <v>7200981</v>
      </c>
      <c r="S170" s="10">
        <v>1068463</v>
      </c>
      <c r="T170" s="10">
        <v>38619679</v>
      </c>
      <c r="U170" s="10">
        <v>4581485</v>
      </c>
      <c r="V170" s="15">
        <v>480</v>
      </c>
      <c r="W170" s="1">
        <v>24</v>
      </c>
      <c r="X170" s="64">
        <f t="shared" si="5"/>
        <v>0.05</v>
      </c>
      <c r="Y170" s="4">
        <v>12293144</v>
      </c>
      <c r="Z170" s="10">
        <v>9312535</v>
      </c>
      <c r="AA170" s="16">
        <f t="shared" si="6"/>
        <v>0.75753891762758163</v>
      </c>
      <c r="AB170" s="10">
        <v>65961</v>
      </c>
      <c r="AC170" s="12">
        <v>326232</v>
      </c>
      <c r="AD170" s="6">
        <f t="shared" si="2"/>
        <v>183850640</v>
      </c>
    </row>
    <row r="171" spans="1:30" x14ac:dyDescent="0.15">
      <c r="A171" s="50">
        <v>42185</v>
      </c>
      <c r="B171" s="10">
        <v>90053633</v>
      </c>
      <c r="C171" s="10">
        <v>47212</v>
      </c>
      <c r="D171" s="10">
        <v>562799</v>
      </c>
      <c r="E171" s="10">
        <v>43141</v>
      </c>
      <c r="F171" s="10">
        <v>1487260</v>
      </c>
      <c r="G171" s="10">
        <v>707509</v>
      </c>
      <c r="H171" s="16">
        <f t="shared" si="3"/>
        <v>0.47571305622419752</v>
      </c>
      <c r="I171" s="10">
        <v>3694245</v>
      </c>
      <c r="J171" s="10">
        <v>2870179</v>
      </c>
      <c r="K171" s="10">
        <v>16754055</v>
      </c>
      <c r="L171" s="10">
        <v>625301</v>
      </c>
      <c r="M171" s="10">
        <v>5574661</v>
      </c>
      <c r="N171" s="15">
        <v>10409724</v>
      </c>
      <c r="O171" s="10">
        <v>8229528</v>
      </c>
      <c r="P171" s="16">
        <f t="shared" si="4"/>
        <v>0.79056159414024807</v>
      </c>
      <c r="Q171" s="10">
        <v>294</v>
      </c>
      <c r="R171" s="10">
        <v>7418494</v>
      </c>
      <c r="S171" s="10">
        <v>1058438</v>
      </c>
      <c r="T171" s="10">
        <v>43353034</v>
      </c>
      <c r="U171" s="10">
        <v>4520867</v>
      </c>
      <c r="V171" s="15">
        <v>636</v>
      </c>
      <c r="W171" s="1">
        <v>72</v>
      </c>
      <c r="X171" s="64">
        <f t="shared" si="5"/>
        <v>0.11320754716981132</v>
      </c>
      <c r="Y171" s="4">
        <v>12628434</v>
      </c>
      <c r="Z171" s="10">
        <v>9802879</v>
      </c>
      <c r="AA171" s="16">
        <f t="shared" si="6"/>
        <v>0.77625452213631552</v>
      </c>
      <c r="AB171" s="10">
        <v>65059</v>
      </c>
      <c r="AC171" s="12">
        <v>350352</v>
      </c>
      <c r="AD171" s="6">
        <f t="shared" si="2"/>
        <v>195731752</v>
      </c>
    </row>
    <row r="172" spans="1:30" x14ac:dyDescent="0.15">
      <c r="A172" s="50">
        <v>42216</v>
      </c>
      <c r="B172" s="10">
        <v>100158309</v>
      </c>
      <c r="C172" s="10">
        <v>44868</v>
      </c>
      <c r="D172" s="10">
        <v>567533</v>
      </c>
      <c r="E172" s="10">
        <v>39425</v>
      </c>
      <c r="F172" s="10">
        <v>342126</v>
      </c>
      <c r="G172" s="10">
        <v>593894</v>
      </c>
      <c r="H172" s="16">
        <f t="shared" si="3"/>
        <v>1.7358926243547699</v>
      </c>
      <c r="I172" s="10">
        <v>3378436</v>
      </c>
      <c r="J172" s="10">
        <v>2827467</v>
      </c>
      <c r="K172" s="10">
        <v>18237006</v>
      </c>
      <c r="L172" s="10">
        <v>660801</v>
      </c>
      <c r="M172" s="10">
        <v>5465964</v>
      </c>
      <c r="N172" s="15">
        <v>9181554</v>
      </c>
      <c r="O172" s="10">
        <v>8714580</v>
      </c>
      <c r="P172" s="16">
        <f t="shared" si="4"/>
        <v>0.94913998218602214</v>
      </c>
      <c r="Q172" s="10">
        <v>228</v>
      </c>
      <c r="R172" s="10">
        <v>7434976</v>
      </c>
      <c r="S172" s="10">
        <v>1069043</v>
      </c>
      <c r="T172" s="10">
        <v>50258468</v>
      </c>
      <c r="U172" s="10">
        <v>4731827</v>
      </c>
      <c r="V172" s="15">
        <v>653</v>
      </c>
      <c r="W172" s="1">
        <v>60</v>
      </c>
      <c r="X172" s="64">
        <f t="shared" si="5"/>
        <v>9.1883614088820828E-2</v>
      </c>
      <c r="Y172" s="4">
        <v>11639858</v>
      </c>
      <c r="Z172" s="10">
        <v>8567196</v>
      </c>
      <c r="AA172" s="16">
        <f t="shared" si="6"/>
        <v>0.73602238102904693</v>
      </c>
      <c r="AB172" s="10">
        <v>69177</v>
      </c>
      <c r="AC172" s="12">
        <v>388860</v>
      </c>
      <c r="AD172" s="6">
        <f t="shared" si="2"/>
        <v>213208118</v>
      </c>
    </row>
    <row r="173" spans="1:30" x14ac:dyDescent="0.15">
      <c r="A173" s="51">
        <v>42247</v>
      </c>
      <c r="B173" s="10">
        <v>93656707</v>
      </c>
      <c r="C173" s="10">
        <v>45578</v>
      </c>
      <c r="D173" s="10">
        <v>539290</v>
      </c>
      <c r="E173" s="10">
        <v>42456</v>
      </c>
      <c r="F173" s="10">
        <v>693941</v>
      </c>
      <c r="G173" s="10">
        <v>492148</v>
      </c>
      <c r="H173" s="16">
        <f t="shared" si="3"/>
        <v>0.70920726690021196</v>
      </c>
      <c r="I173" s="10">
        <v>3007115</v>
      </c>
      <c r="J173" s="10">
        <v>2582957</v>
      </c>
      <c r="K173" s="10">
        <v>17036302</v>
      </c>
      <c r="L173" s="10">
        <v>611672</v>
      </c>
      <c r="M173" s="10">
        <v>5003641</v>
      </c>
      <c r="N173" s="10">
        <v>8003832</v>
      </c>
      <c r="O173" s="10">
        <v>7855632</v>
      </c>
      <c r="P173" s="16">
        <f t="shared" si="4"/>
        <v>0.98148386922664044</v>
      </c>
      <c r="Q173" s="10">
        <v>516</v>
      </c>
      <c r="R173" s="10">
        <v>6883126</v>
      </c>
      <c r="S173" s="10">
        <v>998513</v>
      </c>
      <c r="T173" s="10">
        <v>48082725</v>
      </c>
      <c r="U173" s="10">
        <v>4449734</v>
      </c>
      <c r="V173" s="10">
        <v>482</v>
      </c>
      <c r="W173" s="1">
        <v>74</v>
      </c>
      <c r="X173" s="64">
        <f t="shared" si="5"/>
        <v>0.15352697095435686</v>
      </c>
      <c r="Y173" s="4">
        <v>12099595</v>
      </c>
      <c r="Z173" s="10">
        <v>7022013</v>
      </c>
      <c r="AA173" s="16">
        <f t="shared" si="6"/>
        <v>0.58035107786665585</v>
      </c>
      <c r="AB173" s="10">
        <v>59551</v>
      </c>
      <c r="AC173" s="12">
        <v>316656</v>
      </c>
      <c r="AD173" s="6">
        <f t="shared" si="2"/>
        <v>198686406</v>
      </c>
    </row>
    <row r="174" spans="1:30" x14ac:dyDescent="0.15">
      <c r="A174" s="51">
        <v>42277</v>
      </c>
      <c r="B174" s="10">
        <v>89269586</v>
      </c>
      <c r="C174" s="10">
        <v>42936</v>
      </c>
      <c r="D174" s="10">
        <v>508791</v>
      </c>
      <c r="E174" s="10">
        <v>45510</v>
      </c>
      <c r="F174" s="10">
        <v>594445</v>
      </c>
      <c r="G174" s="10">
        <v>478897</v>
      </c>
      <c r="H174" s="16">
        <f t="shared" si="3"/>
        <v>0.8056203685790948</v>
      </c>
      <c r="I174" s="10">
        <v>3131891</v>
      </c>
      <c r="J174" s="10">
        <v>2524614</v>
      </c>
      <c r="K174" s="10">
        <v>16357250</v>
      </c>
      <c r="L174" s="10">
        <v>633205</v>
      </c>
      <c r="M174" s="10">
        <v>5018969</v>
      </c>
      <c r="N174" s="10">
        <v>8586550</v>
      </c>
      <c r="O174" s="10">
        <v>7877736</v>
      </c>
      <c r="P174" s="16">
        <f t="shared" si="4"/>
        <v>0.91745066412004816</v>
      </c>
      <c r="Q174" s="10">
        <v>204</v>
      </c>
      <c r="R174" s="10">
        <v>6844263</v>
      </c>
      <c r="S174" s="10">
        <v>959146</v>
      </c>
      <c r="T174" s="10">
        <v>44803620</v>
      </c>
      <c r="U174" s="10">
        <v>4280714</v>
      </c>
      <c r="V174" s="10">
        <v>663</v>
      </c>
      <c r="W174" s="1">
        <v>49</v>
      </c>
      <c r="X174" s="64">
        <f t="shared" si="5"/>
        <v>7.3906485671191555E-2</v>
      </c>
      <c r="Y174" s="4">
        <v>13911046</v>
      </c>
      <c r="Z174" s="10">
        <v>7558310</v>
      </c>
      <c r="AA174" s="16">
        <f t="shared" si="6"/>
        <v>0.54333153667955669</v>
      </c>
      <c r="AB174" s="10">
        <v>62435</v>
      </c>
      <c r="AC174" s="12">
        <v>291804</v>
      </c>
      <c r="AD174" s="6">
        <f t="shared" si="2"/>
        <v>190689930</v>
      </c>
    </row>
    <row r="175" spans="1:30" x14ac:dyDescent="0.15">
      <c r="A175" s="51">
        <v>42308</v>
      </c>
      <c r="B175" s="10">
        <v>82859165</v>
      </c>
      <c r="C175" s="10">
        <v>46188</v>
      </c>
      <c r="D175" s="10">
        <v>466551</v>
      </c>
      <c r="E175" s="10">
        <v>43008</v>
      </c>
      <c r="F175" s="10">
        <v>472719</v>
      </c>
      <c r="G175" s="10">
        <v>504425</v>
      </c>
      <c r="H175" s="16">
        <f t="shared" si="3"/>
        <v>1.067071558367656</v>
      </c>
      <c r="I175" s="10">
        <v>3415377</v>
      </c>
      <c r="J175" s="10">
        <v>2470495</v>
      </c>
      <c r="K175" s="10">
        <v>15347109</v>
      </c>
      <c r="L175" s="10">
        <v>607944</v>
      </c>
      <c r="M175" s="10">
        <v>5030780</v>
      </c>
      <c r="N175" s="10">
        <v>7281913</v>
      </c>
      <c r="O175" s="10">
        <v>8047020</v>
      </c>
      <c r="P175" s="16">
        <f t="shared" si="4"/>
        <v>1.1050695057741009</v>
      </c>
      <c r="Q175" s="10">
        <v>108</v>
      </c>
      <c r="R175" s="10">
        <v>6902048</v>
      </c>
      <c r="S175" s="10">
        <v>926895</v>
      </c>
      <c r="T175" s="10">
        <v>40334853</v>
      </c>
      <c r="U175" s="10">
        <v>4187624</v>
      </c>
      <c r="V175" s="10">
        <v>621</v>
      </c>
      <c r="W175" s="1">
        <v>132</v>
      </c>
      <c r="X175" s="64">
        <f t="shared" si="5"/>
        <v>0.21256038647342995</v>
      </c>
      <c r="Y175" s="4">
        <v>12196625</v>
      </c>
      <c r="Z175" s="10">
        <v>8474041</v>
      </c>
      <c r="AA175" s="16">
        <f t="shared" si="6"/>
        <v>0.69478572965881957</v>
      </c>
      <c r="AB175" s="10">
        <v>61324</v>
      </c>
      <c r="AC175" s="12">
        <v>269988</v>
      </c>
      <c r="AD175" s="6">
        <f t="shared" si="2"/>
        <v>179995075</v>
      </c>
    </row>
    <row r="176" spans="1:30" x14ac:dyDescent="0.15">
      <c r="A176" s="51">
        <v>42338</v>
      </c>
      <c r="B176" s="10">
        <v>68326002</v>
      </c>
      <c r="C176" s="10">
        <v>37847</v>
      </c>
      <c r="D176" s="10">
        <v>378897</v>
      </c>
      <c r="E176" s="10">
        <v>38021</v>
      </c>
      <c r="F176" s="10">
        <v>327522</v>
      </c>
      <c r="G176" s="10">
        <v>497063</v>
      </c>
      <c r="H176" s="16">
        <f t="shared" si="3"/>
        <v>1.5176476694695318</v>
      </c>
      <c r="I176" s="10">
        <v>3104879</v>
      </c>
      <c r="J176" s="10">
        <v>2149138</v>
      </c>
      <c r="K176" s="10">
        <v>12585590</v>
      </c>
      <c r="L176" s="10">
        <v>524087</v>
      </c>
      <c r="M176" s="10">
        <v>4406838</v>
      </c>
      <c r="N176" s="10">
        <v>7551796</v>
      </c>
      <c r="O176" s="10">
        <v>6562128</v>
      </c>
      <c r="P176" s="16">
        <f t="shared" si="4"/>
        <v>0.86894932013523674</v>
      </c>
      <c r="Q176" s="10">
        <v>168</v>
      </c>
      <c r="R176" s="10">
        <v>6088357</v>
      </c>
      <c r="S176" s="10">
        <v>811530</v>
      </c>
      <c r="T176" s="10">
        <v>31867440</v>
      </c>
      <c r="U176" s="10">
        <v>3628256</v>
      </c>
      <c r="V176" s="10">
        <v>542</v>
      </c>
      <c r="W176" s="1">
        <v>108</v>
      </c>
      <c r="X176" s="64">
        <f t="shared" si="5"/>
        <v>0.19926199261992619</v>
      </c>
      <c r="Y176" s="4">
        <v>12505244</v>
      </c>
      <c r="Z176" s="10">
        <v>7539339</v>
      </c>
      <c r="AA176" s="16">
        <f t="shared" si="6"/>
        <v>0.6028941938278054</v>
      </c>
      <c r="AB176" s="10">
        <v>54932</v>
      </c>
      <c r="AC176" s="12">
        <v>243888</v>
      </c>
      <c r="AD176" s="6">
        <f t="shared" si="2"/>
        <v>148844508</v>
      </c>
    </row>
    <row r="177" spans="1:30" x14ac:dyDescent="0.15">
      <c r="A177" s="51">
        <v>42369</v>
      </c>
      <c r="B177" s="10">
        <v>62176939</v>
      </c>
      <c r="C177" s="10">
        <v>37548</v>
      </c>
      <c r="D177" s="10">
        <v>342952</v>
      </c>
      <c r="E177" s="10">
        <v>34687</v>
      </c>
      <c r="F177" s="10">
        <v>566024</v>
      </c>
      <c r="G177" s="10">
        <v>332605</v>
      </c>
      <c r="H177" s="16">
        <f t="shared" si="3"/>
        <v>0.5876164261586081</v>
      </c>
      <c r="I177" s="10">
        <v>3046284</v>
      </c>
      <c r="J177" s="10">
        <v>2039114</v>
      </c>
      <c r="K177" s="10">
        <v>11868502</v>
      </c>
      <c r="L177" s="10">
        <v>497572</v>
      </c>
      <c r="M177" s="10">
        <v>4085176</v>
      </c>
      <c r="N177" s="10">
        <v>8325403</v>
      </c>
      <c r="O177" s="10">
        <v>6092052</v>
      </c>
      <c r="P177" s="16">
        <f t="shared" si="4"/>
        <v>0.7317425955236041</v>
      </c>
      <c r="Q177" s="10">
        <v>96</v>
      </c>
      <c r="R177" s="10">
        <v>5830416</v>
      </c>
      <c r="S177" s="10">
        <v>741505</v>
      </c>
      <c r="T177" s="10">
        <v>27932035</v>
      </c>
      <c r="U177" s="10">
        <v>3326592</v>
      </c>
      <c r="V177" s="10">
        <v>626</v>
      </c>
      <c r="W177" s="1">
        <v>216</v>
      </c>
      <c r="X177" s="64">
        <f t="shared" si="5"/>
        <v>0.34504792332268369</v>
      </c>
      <c r="Y177" s="4">
        <v>14545885</v>
      </c>
      <c r="Z177" s="10">
        <v>7146082</v>
      </c>
      <c r="AA177" s="16">
        <f t="shared" si="6"/>
        <v>0.49127859872396901</v>
      </c>
      <c r="AB177" s="10">
        <v>50714</v>
      </c>
      <c r="AC177" s="12">
        <v>176304</v>
      </c>
      <c r="AD177" s="6">
        <f t="shared" si="2"/>
        <v>135757391</v>
      </c>
    </row>
    <row r="178" spans="1:30" x14ac:dyDescent="0.15">
      <c r="A178" s="50">
        <v>42400</v>
      </c>
      <c r="B178" s="10">
        <v>70748327</v>
      </c>
      <c r="C178" s="10">
        <v>42325</v>
      </c>
      <c r="D178" s="10">
        <v>342582</v>
      </c>
      <c r="E178" s="10">
        <v>38016</v>
      </c>
      <c r="F178" s="10">
        <v>748170</v>
      </c>
      <c r="G178" s="10">
        <v>300329</v>
      </c>
      <c r="H178" s="16">
        <f t="shared" si="3"/>
        <v>0.40141812689629364</v>
      </c>
      <c r="I178" s="10">
        <v>3298762</v>
      </c>
      <c r="J178" s="10">
        <v>2422834</v>
      </c>
      <c r="K178" s="10">
        <v>14048609</v>
      </c>
      <c r="L178" s="10">
        <v>612014</v>
      </c>
      <c r="M178" s="10">
        <v>4719222</v>
      </c>
      <c r="N178" s="15">
        <v>5740536</v>
      </c>
      <c r="O178" s="10">
        <v>6108732</v>
      </c>
      <c r="P178" s="16">
        <f t="shared" si="4"/>
        <v>1.0641396552517046</v>
      </c>
      <c r="Q178" s="10">
        <v>276</v>
      </c>
      <c r="R178" s="10">
        <v>6261486</v>
      </c>
      <c r="S178" s="10">
        <v>935405</v>
      </c>
      <c r="T178" s="10">
        <v>29191535</v>
      </c>
      <c r="U178" s="10">
        <v>3997455</v>
      </c>
      <c r="V178" s="15">
        <v>469</v>
      </c>
      <c r="W178" s="1">
        <v>96</v>
      </c>
      <c r="X178" s="64">
        <f t="shared" si="5"/>
        <v>0.20469083155650319</v>
      </c>
      <c r="Y178" s="4">
        <v>11931789</v>
      </c>
      <c r="Z178" s="10">
        <v>7210654</v>
      </c>
      <c r="AA178" s="16">
        <f t="shared" si="6"/>
        <v>0.60432295609652498</v>
      </c>
      <c r="AB178" s="10">
        <v>55731</v>
      </c>
      <c r="AC178" s="12">
        <v>223248</v>
      </c>
      <c r="AD178" s="6">
        <f t="shared" si="2"/>
        <v>150557638</v>
      </c>
    </row>
    <row r="179" spans="1:30" x14ac:dyDescent="0.15">
      <c r="A179" s="50">
        <v>42429</v>
      </c>
      <c r="B179" s="10">
        <v>68835867</v>
      </c>
      <c r="C179" s="10">
        <v>39048</v>
      </c>
      <c r="D179" s="10">
        <v>413399</v>
      </c>
      <c r="E179" s="10">
        <v>45611</v>
      </c>
      <c r="F179" s="10">
        <v>454771</v>
      </c>
      <c r="G179" s="10">
        <v>296468</v>
      </c>
      <c r="H179" s="16">
        <f t="shared" si="3"/>
        <v>0.65190612418118132</v>
      </c>
      <c r="I179" s="10">
        <v>3347157</v>
      </c>
      <c r="J179" s="10">
        <v>2361125</v>
      </c>
      <c r="K179" s="10">
        <v>13139510</v>
      </c>
      <c r="L179" s="10">
        <v>572768</v>
      </c>
      <c r="M179" s="10">
        <v>4925735</v>
      </c>
      <c r="N179" s="15">
        <v>6266943</v>
      </c>
      <c r="O179" s="10">
        <v>6273168</v>
      </c>
      <c r="P179" s="16">
        <f t="shared" si="4"/>
        <v>1.0009933072632062</v>
      </c>
      <c r="Q179" s="10">
        <v>62</v>
      </c>
      <c r="R179" s="10">
        <v>6609344</v>
      </c>
      <c r="S179" s="10">
        <v>915066</v>
      </c>
      <c r="T179" s="10">
        <v>30557692</v>
      </c>
      <c r="U179" s="10">
        <v>3950457</v>
      </c>
      <c r="V179" s="15">
        <v>484</v>
      </c>
      <c r="W179" s="1">
        <v>120</v>
      </c>
      <c r="X179" s="64">
        <f t="shared" si="5"/>
        <v>0.24793388429752067</v>
      </c>
      <c r="Y179" s="4">
        <v>11630109</v>
      </c>
      <c r="Z179" s="10">
        <v>8077656</v>
      </c>
      <c r="AA179" s="16">
        <f t="shared" si="6"/>
        <v>0.69454688687784438</v>
      </c>
      <c r="AB179" s="10">
        <v>62645</v>
      </c>
      <c r="AC179" s="12">
        <v>211512</v>
      </c>
      <c r="AD179" s="6">
        <f t="shared" si="2"/>
        <v>150634410</v>
      </c>
    </row>
    <row r="180" spans="1:30" x14ac:dyDescent="0.15">
      <c r="A180" s="50">
        <v>42460</v>
      </c>
      <c r="B180" s="10">
        <v>74960419</v>
      </c>
      <c r="C180" s="10">
        <v>43368</v>
      </c>
      <c r="D180" s="10">
        <v>406760</v>
      </c>
      <c r="E180" s="10">
        <v>39970</v>
      </c>
      <c r="F180" s="10">
        <v>566459</v>
      </c>
      <c r="G180" s="10">
        <v>465116</v>
      </c>
      <c r="H180" s="16">
        <f t="shared" si="3"/>
        <v>0.82109384792191487</v>
      </c>
      <c r="I180" s="10">
        <v>3689795</v>
      </c>
      <c r="J180" s="10">
        <v>2546301</v>
      </c>
      <c r="K180" s="10">
        <v>13861608</v>
      </c>
      <c r="L180" s="10">
        <v>597705</v>
      </c>
      <c r="M180" s="10">
        <v>5382073</v>
      </c>
      <c r="N180" s="15">
        <v>7583466</v>
      </c>
      <c r="O180" s="10">
        <v>6881472</v>
      </c>
      <c r="P180" s="16">
        <f t="shared" si="4"/>
        <v>0.90743098208655515</v>
      </c>
      <c r="Q180" s="10">
        <v>492</v>
      </c>
      <c r="R180" s="10">
        <v>7545346</v>
      </c>
      <c r="S180" s="10">
        <v>955661</v>
      </c>
      <c r="T180" s="10">
        <v>34230876</v>
      </c>
      <c r="U180" s="10">
        <v>4236010</v>
      </c>
      <c r="V180" s="15">
        <v>900</v>
      </c>
      <c r="W180" s="1">
        <v>84</v>
      </c>
      <c r="X180" s="64">
        <f t="shared" si="5"/>
        <v>9.3333333333333338E-2</v>
      </c>
      <c r="Y180" s="4">
        <v>13164199</v>
      </c>
      <c r="Z180" s="10">
        <v>8988351</v>
      </c>
      <c r="AA180" s="16">
        <f t="shared" si="6"/>
        <v>0.68278753610455145</v>
      </c>
      <c r="AB180" s="10">
        <v>63367</v>
      </c>
      <c r="AC180" s="12">
        <v>225648</v>
      </c>
      <c r="AD180" s="6">
        <f t="shared" si="2"/>
        <v>165120422</v>
      </c>
    </row>
    <row r="181" spans="1:30" x14ac:dyDescent="0.15">
      <c r="A181" s="50">
        <v>42490</v>
      </c>
      <c r="B181" s="10">
        <v>85627254</v>
      </c>
      <c r="C181" s="10">
        <v>48408</v>
      </c>
      <c r="D181" s="10">
        <v>486019</v>
      </c>
      <c r="E181" s="10">
        <v>48838</v>
      </c>
      <c r="F181" s="10">
        <v>1065382</v>
      </c>
      <c r="G181" s="10">
        <v>339078</v>
      </c>
      <c r="H181" s="16">
        <f t="shared" si="3"/>
        <v>0.31826894015479895</v>
      </c>
      <c r="I181" s="10">
        <v>3842474</v>
      </c>
      <c r="J181" s="10">
        <v>2850392</v>
      </c>
      <c r="K181" s="10">
        <v>15394472</v>
      </c>
      <c r="L181" s="10">
        <v>647537</v>
      </c>
      <c r="M181" s="10">
        <v>5990803</v>
      </c>
      <c r="N181" s="15">
        <v>7035879</v>
      </c>
      <c r="O181" s="10">
        <v>7351764</v>
      </c>
      <c r="P181" s="16">
        <f t="shared" si="4"/>
        <v>1.044896309331073</v>
      </c>
      <c r="Q181" s="10">
        <v>234</v>
      </c>
      <c r="R181" s="10">
        <v>8231121</v>
      </c>
      <c r="S181" s="10">
        <v>1055397</v>
      </c>
      <c r="T181" s="10">
        <v>38505946</v>
      </c>
      <c r="U181" s="10">
        <v>4771033</v>
      </c>
      <c r="V181" s="15">
        <v>741</v>
      </c>
      <c r="W181" s="1">
        <v>156</v>
      </c>
      <c r="X181" s="64">
        <f t="shared" si="5"/>
        <v>0.21052631578947367</v>
      </c>
      <c r="Y181" s="4">
        <v>11194112</v>
      </c>
      <c r="Z181" s="10">
        <v>9344979</v>
      </c>
      <c r="AA181" s="16">
        <f t="shared" si="6"/>
        <v>0.83481199759302038</v>
      </c>
      <c r="AB181" s="10">
        <v>80556</v>
      </c>
      <c r="AC181" s="12">
        <v>248256</v>
      </c>
      <c r="AD181" s="6">
        <f t="shared" si="2"/>
        <v>184864717</v>
      </c>
    </row>
    <row r="182" spans="1:30" x14ac:dyDescent="0.15">
      <c r="A182" s="50">
        <v>42521</v>
      </c>
      <c r="B182" s="10">
        <v>84414701</v>
      </c>
      <c r="C182" s="10">
        <v>45230</v>
      </c>
      <c r="D182" s="10">
        <v>469343</v>
      </c>
      <c r="E182" s="10">
        <v>40431</v>
      </c>
      <c r="F182" s="10">
        <v>958242</v>
      </c>
      <c r="G182" s="10">
        <v>412791</v>
      </c>
      <c r="H182" s="16">
        <f t="shared" si="3"/>
        <v>0.43077948994095439</v>
      </c>
      <c r="I182" s="10">
        <v>3645099</v>
      </c>
      <c r="J182" s="10">
        <v>2619271</v>
      </c>
      <c r="K182" s="10">
        <v>14905286</v>
      </c>
      <c r="L182" s="10">
        <v>597810</v>
      </c>
      <c r="M182" s="10">
        <v>5490858</v>
      </c>
      <c r="N182" s="15">
        <v>8543876</v>
      </c>
      <c r="O182" s="10">
        <v>6812628</v>
      </c>
      <c r="P182" s="16">
        <f t="shared" si="4"/>
        <v>0.79736971838074433</v>
      </c>
      <c r="Q182" s="10">
        <v>72</v>
      </c>
      <c r="R182" s="10">
        <v>7900621</v>
      </c>
      <c r="S182" s="10">
        <v>944311</v>
      </c>
      <c r="T182" s="10">
        <v>38708060</v>
      </c>
      <c r="U182" s="10">
        <v>4348964</v>
      </c>
      <c r="V182" s="15">
        <v>881</v>
      </c>
      <c r="W182" s="1">
        <v>144</v>
      </c>
      <c r="X182" s="64">
        <f t="shared" si="5"/>
        <v>0.16345062429057888</v>
      </c>
      <c r="Y182" s="4">
        <v>11368902</v>
      </c>
      <c r="Z182" s="10">
        <v>9289974</v>
      </c>
      <c r="AA182" s="16">
        <f t="shared" si="6"/>
        <v>0.8171390693665932</v>
      </c>
      <c r="AB182" s="10">
        <v>83076</v>
      </c>
      <c r="AC182" s="12">
        <v>233496</v>
      </c>
      <c r="AD182" s="6">
        <f t="shared" si="2"/>
        <v>180962166</v>
      </c>
    </row>
    <row r="183" spans="1:30" x14ac:dyDescent="0.15">
      <c r="A183" s="50">
        <v>42551</v>
      </c>
      <c r="B183" s="10">
        <v>86841100</v>
      </c>
      <c r="C183" s="10">
        <v>46369</v>
      </c>
      <c r="D183" s="10">
        <v>456899</v>
      </c>
      <c r="E183" s="10">
        <v>37260</v>
      </c>
      <c r="F183" s="10">
        <v>1052054</v>
      </c>
      <c r="G183" s="10">
        <v>430949</v>
      </c>
      <c r="H183" s="16">
        <f t="shared" si="3"/>
        <v>0.40962631195737104</v>
      </c>
      <c r="I183" s="10">
        <v>3639202</v>
      </c>
      <c r="J183" s="10">
        <v>2580186</v>
      </c>
      <c r="K183" s="10">
        <v>15045253</v>
      </c>
      <c r="L183" s="10">
        <v>598960</v>
      </c>
      <c r="M183" s="10">
        <v>5380208</v>
      </c>
      <c r="N183" s="15">
        <v>8228589</v>
      </c>
      <c r="O183" s="10">
        <v>6720792</v>
      </c>
      <c r="P183" s="16">
        <f t="shared" si="4"/>
        <v>0.81676117254124614</v>
      </c>
      <c r="Q183" s="10">
        <v>24</v>
      </c>
      <c r="R183" s="10">
        <v>7924312</v>
      </c>
      <c r="S183" s="10">
        <v>901169</v>
      </c>
      <c r="T183" s="10">
        <v>41813329</v>
      </c>
      <c r="U183" s="10">
        <v>4247996</v>
      </c>
      <c r="V183" s="15">
        <v>1080</v>
      </c>
      <c r="W183" s="1">
        <v>108</v>
      </c>
      <c r="X183" s="64">
        <f t="shared" si="5"/>
        <v>0.1</v>
      </c>
      <c r="Y183" s="4">
        <v>11589606</v>
      </c>
      <c r="Z183" s="10">
        <v>9001990</v>
      </c>
      <c r="AA183" s="16">
        <f t="shared" si="6"/>
        <v>0.77672959719251888</v>
      </c>
      <c r="AB183" s="10">
        <v>76370</v>
      </c>
      <c r="AC183" s="12">
        <v>264804</v>
      </c>
      <c r="AD183" s="6">
        <f t="shared" si="2"/>
        <v>186007280</v>
      </c>
    </row>
    <row r="184" spans="1:30" x14ac:dyDescent="0.15">
      <c r="A184" s="50">
        <v>42582</v>
      </c>
      <c r="B184" s="10">
        <v>88236371</v>
      </c>
      <c r="C184" s="10">
        <v>46536</v>
      </c>
      <c r="D184" s="10">
        <v>423816</v>
      </c>
      <c r="E184" s="10">
        <v>41361</v>
      </c>
      <c r="F184" s="10">
        <v>488611</v>
      </c>
      <c r="G184" s="10">
        <v>418481</v>
      </c>
      <c r="H184" s="16">
        <f t="shared" si="3"/>
        <v>0.85647068936229431</v>
      </c>
      <c r="I184" s="10">
        <v>3170884</v>
      </c>
      <c r="J184" s="10">
        <v>2427192</v>
      </c>
      <c r="K184" s="10">
        <v>15041954</v>
      </c>
      <c r="L184" s="10">
        <v>599970</v>
      </c>
      <c r="M184" s="10">
        <v>5078576</v>
      </c>
      <c r="N184" s="15">
        <v>6483506</v>
      </c>
      <c r="O184" s="10">
        <v>7058856</v>
      </c>
      <c r="P184" s="16">
        <f t="shared" si="4"/>
        <v>1.0887405672177985</v>
      </c>
      <c r="Q184" s="10">
        <v>48</v>
      </c>
      <c r="R184" s="10">
        <v>7419990</v>
      </c>
      <c r="S184" s="10">
        <v>862230</v>
      </c>
      <c r="T184" s="10">
        <v>44154542</v>
      </c>
      <c r="U184" s="10">
        <v>4192565</v>
      </c>
      <c r="V184" s="15">
        <v>945</v>
      </c>
      <c r="W184" s="1">
        <v>168</v>
      </c>
      <c r="X184" s="64">
        <f t="shared" si="5"/>
        <v>0.17777777777777778</v>
      </c>
      <c r="Y184" s="4">
        <v>8991344</v>
      </c>
      <c r="Z184" s="10">
        <v>7669107</v>
      </c>
      <c r="AA184" s="16">
        <f t="shared" si="6"/>
        <v>0.85294334195199295</v>
      </c>
      <c r="AB184" s="10">
        <v>81730</v>
      </c>
      <c r="AC184" s="12">
        <v>380964</v>
      </c>
      <c r="AD184" s="6">
        <f t="shared" si="2"/>
        <v>187305341</v>
      </c>
    </row>
    <row r="185" spans="1:30" x14ac:dyDescent="0.15">
      <c r="A185" s="50">
        <v>42613</v>
      </c>
      <c r="B185" s="10">
        <v>96881689</v>
      </c>
      <c r="C185" s="10">
        <v>49393</v>
      </c>
      <c r="D185" s="10">
        <v>488571</v>
      </c>
      <c r="E185" s="10">
        <v>36416</v>
      </c>
      <c r="F185" s="10">
        <v>557513</v>
      </c>
      <c r="G185" s="10">
        <v>441011</v>
      </c>
      <c r="H185" s="16">
        <f t="shared" si="3"/>
        <v>0.79103267547124456</v>
      </c>
      <c r="I185" s="10">
        <v>3325103</v>
      </c>
      <c r="J185" s="10">
        <v>2616390</v>
      </c>
      <c r="K185" s="10">
        <v>16455322</v>
      </c>
      <c r="L185" s="10">
        <v>641074</v>
      </c>
      <c r="M185" s="10">
        <v>5352456</v>
      </c>
      <c r="N185" s="15">
        <v>6711309</v>
      </c>
      <c r="O185" s="10">
        <v>6965592</v>
      </c>
      <c r="P185" s="16">
        <f t="shared" si="4"/>
        <v>1.0378887337775686</v>
      </c>
      <c r="Q185" s="10">
        <v>204</v>
      </c>
      <c r="R185" s="10">
        <v>7805733</v>
      </c>
      <c r="S185" s="10">
        <v>925840</v>
      </c>
      <c r="T185" s="10">
        <v>49849598</v>
      </c>
      <c r="U185" s="10">
        <v>4530685</v>
      </c>
      <c r="V185" s="15">
        <v>870</v>
      </c>
      <c r="W185" s="1">
        <v>72</v>
      </c>
      <c r="X185" s="64">
        <f t="shared" si="5"/>
        <v>8.2758620689655171E-2</v>
      </c>
      <c r="Y185" s="4">
        <v>12354654</v>
      </c>
      <c r="Z185" s="10">
        <v>7073692</v>
      </c>
      <c r="AA185" s="16">
        <f t="shared" si="6"/>
        <v>0.57255282098551685</v>
      </c>
      <c r="AB185" s="10">
        <v>91153</v>
      </c>
      <c r="AC185" s="12">
        <v>458076</v>
      </c>
      <c r="AD185" s="6">
        <f t="shared" si="2"/>
        <v>203988070</v>
      </c>
    </row>
    <row r="186" spans="1:30" x14ac:dyDescent="0.15">
      <c r="A186" s="50">
        <v>42643</v>
      </c>
      <c r="B186" s="10">
        <v>84883422</v>
      </c>
      <c r="C186" s="10">
        <v>47964</v>
      </c>
      <c r="D186" s="10">
        <v>411737</v>
      </c>
      <c r="E186" s="10">
        <v>41425</v>
      </c>
      <c r="F186" s="10">
        <v>551154</v>
      </c>
      <c r="G186" s="10">
        <v>379045</v>
      </c>
      <c r="H186" s="16">
        <f t="shared" si="3"/>
        <v>0.68772974522547237</v>
      </c>
      <c r="I186" s="10">
        <v>3141592</v>
      </c>
      <c r="J186" s="10">
        <v>2381561</v>
      </c>
      <c r="K186" s="10">
        <v>14695199</v>
      </c>
      <c r="L186" s="10">
        <v>592473</v>
      </c>
      <c r="M186" s="10">
        <v>4955153</v>
      </c>
      <c r="N186" s="15">
        <v>6882455.3999999994</v>
      </c>
      <c r="O186" s="10">
        <v>6191472</v>
      </c>
      <c r="P186" s="16">
        <f t="shared" si="4"/>
        <v>0.89960219720421297</v>
      </c>
      <c r="Q186" s="10">
        <v>97</v>
      </c>
      <c r="R186" s="10">
        <v>7437669</v>
      </c>
      <c r="S186" s="10">
        <v>829009</v>
      </c>
      <c r="T186" s="10">
        <v>42654365</v>
      </c>
      <c r="U186" s="10">
        <v>4062194</v>
      </c>
      <c r="V186" s="15">
        <v>871</v>
      </c>
      <c r="W186" s="1">
        <v>108</v>
      </c>
      <c r="X186" s="64">
        <f t="shared" si="5"/>
        <v>0.12399540757749714</v>
      </c>
      <c r="Y186" s="4">
        <v>12180816</v>
      </c>
      <c r="Z186" s="10">
        <v>7212180</v>
      </c>
      <c r="AA186" s="16">
        <f t="shared" si="6"/>
        <v>0.59209333758920579</v>
      </c>
      <c r="AB186" s="10">
        <v>81211</v>
      </c>
      <c r="AC186" s="12">
        <v>409104</v>
      </c>
      <c r="AD186" s="6">
        <f t="shared" si="2"/>
        <v>180406980</v>
      </c>
    </row>
    <row r="187" spans="1:30" x14ac:dyDescent="0.15">
      <c r="A187" s="50">
        <v>42674</v>
      </c>
      <c r="B187" s="10">
        <v>72689742</v>
      </c>
      <c r="C187" s="10">
        <v>43164</v>
      </c>
      <c r="D187" s="10">
        <v>358013</v>
      </c>
      <c r="E187" s="10">
        <v>35988</v>
      </c>
      <c r="F187" s="10">
        <v>762390</v>
      </c>
      <c r="G187" s="10">
        <v>364528</v>
      </c>
      <c r="H187" s="16">
        <f t="shared" si="3"/>
        <v>0.47813848555201405</v>
      </c>
      <c r="I187" s="10">
        <v>3239537</v>
      </c>
      <c r="J187" s="10">
        <v>2211286</v>
      </c>
      <c r="K187" s="10">
        <v>13082686</v>
      </c>
      <c r="L187" s="10">
        <v>553672</v>
      </c>
      <c r="M187" s="10">
        <v>4692549</v>
      </c>
      <c r="N187" s="15">
        <v>6098049</v>
      </c>
      <c r="O187" s="10">
        <v>6143940</v>
      </c>
      <c r="P187" s="16">
        <f t="shared" si="4"/>
        <v>1.0075255216873462</v>
      </c>
      <c r="Q187" s="10">
        <v>252</v>
      </c>
      <c r="R187" s="10">
        <v>6879763</v>
      </c>
      <c r="S187" s="10">
        <v>739222</v>
      </c>
      <c r="T187" s="10">
        <v>35280057</v>
      </c>
      <c r="U187" s="10">
        <v>3640639</v>
      </c>
      <c r="V187" s="15">
        <v>772</v>
      </c>
      <c r="W187" s="1">
        <v>156</v>
      </c>
      <c r="X187" s="64">
        <f t="shared" si="5"/>
        <v>0.20207253886010362</v>
      </c>
      <c r="Y187" s="4">
        <v>8248935</v>
      </c>
      <c r="Z187" s="10">
        <v>7638817</v>
      </c>
      <c r="AA187" s="16">
        <f t="shared" si="6"/>
        <v>0.92603675504777283</v>
      </c>
      <c r="AB187" s="10">
        <v>70949</v>
      </c>
      <c r="AC187" s="12">
        <v>396540</v>
      </c>
      <c r="AD187" s="6">
        <f t="shared" si="2"/>
        <v>158061500</v>
      </c>
    </row>
    <row r="188" spans="1:30" x14ac:dyDescent="0.15">
      <c r="A188" s="50">
        <v>42704</v>
      </c>
      <c r="B188" s="10">
        <v>72359379</v>
      </c>
      <c r="C188" s="10">
        <v>44210</v>
      </c>
      <c r="D188" s="10">
        <v>331200</v>
      </c>
      <c r="E188" s="10">
        <v>38757</v>
      </c>
      <c r="F188" s="10">
        <v>555640</v>
      </c>
      <c r="G188" s="10">
        <v>478881</v>
      </c>
      <c r="H188" s="16">
        <f t="shared" si="3"/>
        <v>0.86185479807069321</v>
      </c>
      <c r="I188" s="10">
        <v>3411072</v>
      </c>
      <c r="J188" s="10">
        <v>2260527</v>
      </c>
      <c r="K188" s="10">
        <v>12429296</v>
      </c>
      <c r="L188" s="10">
        <v>546805</v>
      </c>
      <c r="M188" s="10">
        <v>4734750</v>
      </c>
      <c r="N188" s="15">
        <v>6682528.96</v>
      </c>
      <c r="O188" s="10">
        <v>6012588</v>
      </c>
      <c r="P188" s="16">
        <f t="shared" si="4"/>
        <v>0.89974739144265525</v>
      </c>
      <c r="Q188" s="10">
        <v>120</v>
      </c>
      <c r="R188" s="10">
        <v>6978151</v>
      </c>
      <c r="S188" s="10">
        <v>771313</v>
      </c>
      <c r="T188" s="10">
        <v>33808131</v>
      </c>
      <c r="U188" s="10">
        <v>3666185</v>
      </c>
      <c r="V188" s="15">
        <v>936</v>
      </c>
      <c r="W188" s="1">
        <v>168</v>
      </c>
      <c r="X188" s="64">
        <f t="shared" si="5"/>
        <v>0.17948717948717949</v>
      </c>
      <c r="Y188" s="4">
        <v>10341935</v>
      </c>
      <c r="Z188" s="10">
        <v>7869115</v>
      </c>
      <c r="AA188" s="16">
        <f t="shared" si="6"/>
        <v>0.76089387527575836</v>
      </c>
      <c r="AB188" s="10">
        <v>68356</v>
      </c>
      <c r="AC188" s="12">
        <v>313920</v>
      </c>
      <c r="AD188" s="6">
        <f t="shared" si="2"/>
        <v>156122924</v>
      </c>
    </row>
    <row r="189" spans="1:30" x14ac:dyDescent="0.15">
      <c r="A189" s="50">
        <v>42735</v>
      </c>
      <c r="B189" s="10">
        <v>56114994</v>
      </c>
      <c r="C189" s="10">
        <v>36989</v>
      </c>
      <c r="D189" s="10">
        <v>266472</v>
      </c>
      <c r="E189" s="10">
        <v>31868</v>
      </c>
      <c r="F189" s="10">
        <v>470615</v>
      </c>
      <c r="G189" s="10">
        <v>339660</v>
      </c>
      <c r="H189" s="16">
        <f t="shared" si="3"/>
        <v>0.72173645123933572</v>
      </c>
      <c r="I189" s="10">
        <v>2999761</v>
      </c>
      <c r="J189" s="10">
        <v>1899096</v>
      </c>
      <c r="K189" s="10">
        <v>10131915</v>
      </c>
      <c r="L189" s="10">
        <v>457727</v>
      </c>
      <c r="M189" s="10">
        <v>3847029</v>
      </c>
      <c r="N189" s="15">
        <v>6483894</v>
      </c>
      <c r="O189" s="10">
        <v>4736232</v>
      </c>
      <c r="P189" s="16">
        <f t="shared" si="4"/>
        <v>0.7304610470189673</v>
      </c>
      <c r="Q189" s="10">
        <v>192</v>
      </c>
      <c r="R189" s="10">
        <v>5729185</v>
      </c>
      <c r="S189" s="10">
        <v>626678</v>
      </c>
      <c r="T189" s="10">
        <v>25448704</v>
      </c>
      <c r="U189" s="10">
        <v>2946916</v>
      </c>
      <c r="V189" s="15">
        <v>881</v>
      </c>
      <c r="W189" s="1">
        <v>203</v>
      </c>
      <c r="X189" s="64">
        <f t="shared" si="5"/>
        <v>0.2304199772985244</v>
      </c>
      <c r="Y189" s="4">
        <v>4389863</v>
      </c>
      <c r="Z189" s="10">
        <v>6655722</v>
      </c>
      <c r="AA189" s="16">
        <f t="shared" si="6"/>
        <v>1.5161571101421616</v>
      </c>
      <c r="AB189" s="10">
        <v>59596</v>
      </c>
      <c r="AC189" s="12">
        <v>260736</v>
      </c>
      <c r="AD189" s="6">
        <f t="shared" si="2"/>
        <v>122589675</v>
      </c>
    </row>
    <row r="190" spans="1:30" x14ac:dyDescent="0.15">
      <c r="A190" s="50">
        <v>42766</v>
      </c>
      <c r="B190" s="10">
        <v>72696284</v>
      </c>
      <c r="C190" s="10">
        <v>47155</v>
      </c>
      <c r="D190" s="10">
        <v>313207</v>
      </c>
      <c r="E190" s="10">
        <v>41773</v>
      </c>
      <c r="F190" s="10">
        <v>1574399</v>
      </c>
      <c r="G190" s="10">
        <v>338442</v>
      </c>
      <c r="H190" s="16">
        <f t="shared" si="3"/>
        <v>0.21496583775777298</v>
      </c>
      <c r="I190" s="10">
        <v>3552004</v>
      </c>
      <c r="J190" s="10">
        <v>2529339</v>
      </c>
      <c r="K190" s="10">
        <v>13521446</v>
      </c>
      <c r="L190" s="10">
        <v>627211</v>
      </c>
      <c r="M190" s="10">
        <v>5062921</v>
      </c>
      <c r="N190" s="15">
        <v>5266541.040000001</v>
      </c>
      <c r="O190" s="10">
        <v>5636808</v>
      </c>
      <c r="P190" s="16">
        <f t="shared" si="4"/>
        <v>1.0703055301739373</v>
      </c>
      <c r="Q190" s="10">
        <v>1740</v>
      </c>
      <c r="R190" s="10">
        <v>7022495</v>
      </c>
      <c r="S190" s="10">
        <v>902548</v>
      </c>
      <c r="T190" s="10">
        <v>30923102</v>
      </c>
      <c r="U190" s="10">
        <v>4025273</v>
      </c>
      <c r="V190" s="15">
        <v>777</v>
      </c>
      <c r="W190" s="1">
        <v>252</v>
      </c>
      <c r="X190" s="64">
        <f t="shared" si="5"/>
        <v>0.32432432432432434</v>
      </c>
      <c r="Y190" s="4">
        <v>10078821</v>
      </c>
      <c r="Z190" s="10">
        <v>7396383</v>
      </c>
      <c r="AA190" s="16">
        <f t="shared" si="6"/>
        <v>0.73385398946960168</v>
      </c>
      <c r="AB190" s="10">
        <v>61162</v>
      </c>
      <c r="AC190" s="12">
        <v>342828</v>
      </c>
      <c r="AD190" s="6">
        <f t="shared" si="2"/>
        <v>155042373</v>
      </c>
    </row>
    <row r="191" spans="1:30" x14ac:dyDescent="0.15">
      <c r="A191" s="50">
        <v>42794</v>
      </c>
      <c r="B191" s="10">
        <v>59774234</v>
      </c>
      <c r="C191" s="10">
        <v>38152</v>
      </c>
      <c r="D191" s="10">
        <v>284471</v>
      </c>
      <c r="E191" s="10">
        <v>34312</v>
      </c>
      <c r="F191" s="10">
        <v>929631</v>
      </c>
      <c r="G191" s="10">
        <v>360188</v>
      </c>
      <c r="H191" s="16">
        <f t="shared" si="3"/>
        <v>0.38745265594628409</v>
      </c>
      <c r="I191" s="10">
        <v>3040358</v>
      </c>
      <c r="J191" s="10">
        <v>2059984</v>
      </c>
      <c r="K191" s="10">
        <v>10538746</v>
      </c>
      <c r="L191" s="10">
        <v>496101</v>
      </c>
      <c r="M191" s="10">
        <v>4203313</v>
      </c>
      <c r="N191" s="15">
        <v>4715895</v>
      </c>
      <c r="O191" s="10">
        <v>4619148</v>
      </c>
      <c r="P191" s="16">
        <f t="shared" si="4"/>
        <v>0.97948491219588218</v>
      </c>
      <c r="Q191" s="10">
        <v>291</v>
      </c>
      <c r="R191" s="10">
        <v>6220711</v>
      </c>
      <c r="S191" s="10">
        <v>758801</v>
      </c>
      <c r="T191" s="10">
        <v>27175483</v>
      </c>
      <c r="U191" s="10">
        <v>3383786</v>
      </c>
      <c r="V191" s="15">
        <v>848</v>
      </c>
      <c r="W191" s="1">
        <v>218</v>
      </c>
      <c r="X191" s="64">
        <f t="shared" si="5"/>
        <v>0.25707547169811323</v>
      </c>
      <c r="Y191" s="4">
        <v>9863832</v>
      </c>
      <c r="Z191" s="10">
        <v>7003697</v>
      </c>
      <c r="AA191" s="16">
        <f t="shared" si="6"/>
        <v>0.71003814744614469</v>
      </c>
      <c r="AB191" s="10">
        <v>54535</v>
      </c>
      <c r="AC191" s="12">
        <v>262044</v>
      </c>
      <c r="AD191" s="6">
        <f t="shared" si="2"/>
        <v>130308573</v>
      </c>
    </row>
    <row r="192" spans="1:30" x14ac:dyDescent="0.15">
      <c r="A192" s="50">
        <v>42825</v>
      </c>
      <c r="B192" s="10">
        <v>71010584</v>
      </c>
      <c r="C192" s="10">
        <v>44918</v>
      </c>
      <c r="D192" s="10">
        <v>307579</v>
      </c>
      <c r="E192" s="10">
        <v>34813</v>
      </c>
      <c r="F192" s="10">
        <v>1400405</v>
      </c>
      <c r="G192" s="10">
        <v>426801</v>
      </c>
      <c r="H192" s="16">
        <f t="shared" si="3"/>
        <v>0.30476969162492279</v>
      </c>
      <c r="I192" s="10">
        <v>3636647</v>
      </c>
      <c r="J192" s="10">
        <v>2488328</v>
      </c>
      <c r="K192" s="10">
        <v>12533897</v>
      </c>
      <c r="L192" s="10">
        <v>586334</v>
      </c>
      <c r="M192" s="10">
        <v>5220996</v>
      </c>
      <c r="N192" s="15">
        <v>5944813.04</v>
      </c>
      <c r="O192" s="10">
        <v>5548704</v>
      </c>
      <c r="P192" s="16">
        <f t="shared" si="4"/>
        <v>0.93336896596499186</v>
      </c>
      <c r="Q192" s="10">
        <v>177</v>
      </c>
      <c r="R192" s="10">
        <v>7662103</v>
      </c>
      <c r="S192" s="10">
        <v>873169</v>
      </c>
      <c r="T192" s="10">
        <v>32842873</v>
      </c>
      <c r="U192" s="10">
        <v>3959019</v>
      </c>
      <c r="V192" s="15">
        <v>950</v>
      </c>
      <c r="W192" s="1">
        <v>183</v>
      </c>
      <c r="X192" s="64">
        <f t="shared" si="5"/>
        <v>0.19263157894736843</v>
      </c>
      <c r="Y192" s="4">
        <v>11016041</v>
      </c>
      <c r="Z192" s="10">
        <v>8418992</v>
      </c>
      <c r="AA192" s="16">
        <f t="shared" si="6"/>
        <v>0.76424842645375046</v>
      </c>
      <c r="AB192" s="10">
        <v>64110</v>
      </c>
      <c r="AC192" s="12">
        <v>289068</v>
      </c>
      <c r="AD192" s="6">
        <f t="shared" si="2"/>
        <v>155949295</v>
      </c>
    </row>
    <row r="193" spans="1:30" x14ac:dyDescent="0.15">
      <c r="A193" s="50">
        <v>42855</v>
      </c>
      <c r="B193" s="10">
        <v>74775768</v>
      </c>
      <c r="C193" s="10">
        <v>46655</v>
      </c>
      <c r="D193" s="10">
        <v>366390</v>
      </c>
      <c r="E193" s="10">
        <v>41907</v>
      </c>
      <c r="F193" s="10">
        <v>1172554</v>
      </c>
      <c r="G193" s="10">
        <v>617375</v>
      </c>
      <c r="H193" s="16">
        <f t="shared" si="3"/>
        <v>0.52652159303537405</v>
      </c>
      <c r="I193" s="10">
        <v>3495685</v>
      </c>
      <c r="J193" s="10">
        <v>2510788</v>
      </c>
      <c r="K193" s="10">
        <v>12931989</v>
      </c>
      <c r="L193" s="10">
        <v>577992</v>
      </c>
      <c r="M193" s="10">
        <v>5351336</v>
      </c>
      <c r="N193" s="15">
        <v>6081562.96</v>
      </c>
      <c r="O193" s="10">
        <v>5554848</v>
      </c>
      <c r="P193" s="16">
        <f t="shared" si="4"/>
        <v>0.91339151407880848</v>
      </c>
      <c r="Q193" s="10">
        <v>78</v>
      </c>
      <c r="R193" s="10">
        <v>7668043</v>
      </c>
      <c r="S193" s="10">
        <v>885355</v>
      </c>
      <c r="T193" s="10">
        <v>34185570</v>
      </c>
      <c r="U193" s="10">
        <v>4047066</v>
      </c>
      <c r="V193" s="15">
        <v>888</v>
      </c>
      <c r="W193" s="1">
        <v>408</v>
      </c>
      <c r="X193" s="64">
        <f t="shared" si="5"/>
        <v>0.45945945945945948</v>
      </c>
      <c r="Y193" s="4">
        <v>10384669</v>
      </c>
      <c r="Z193" s="10">
        <v>8128376</v>
      </c>
      <c r="AA193" s="16">
        <f t="shared" si="6"/>
        <v>0.78272846250564176</v>
      </c>
      <c r="AB193" s="10">
        <v>81091</v>
      </c>
      <c r="AC193" s="12">
        <v>326964</v>
      </c>
      <c r="AD193" s="6">
        <f t="shared" si="2"/>
        <v>161593684</v>
      </c>
    </row>
    <row r="194" spans="1:30" x14ac:dyDescent="0.15">
      <c r="A194" s="50">
        <v>42886</v>
      </c>
      <c r="B194" s="10">
        <v>92216998</v>
      </c>
      <c r="C194" s="10">
        <v>55695</v>
      </c>
      <c r="D194" s="10">
        <v>408757</v>
      </c>
      <c r="E194" s="10">
        <v>43329</v>
      </c>
      <c r="F194" s="10">
        <v>1543697</v>
      </c>
      <c r="G194" s="10">
        <v>679251</v>
      </c>
      <c r="H194" s="16">
        <f t="shared" si="3"/>
        <v>0.44001575438703322</v>
      </c>
      <c r="I194" s="10">
        <v>4181458</v>
      </c>
      <c r="J194" s="10">
        <v>2978196</v>
      </c>
      <c r="K194" s="10">
        <v>16036303</v>
      </c>
      <c r="L194" s="10">
        <v>693055</v>
      </c>
      <c r="M194" s="10">
        <v>6392257</v>
      </c>
      <c r="N194" s="15">
        <v>7368838</v>
      </c>
      <c r="O194" s="10">
        <v>6578760</v>
      </c>
      <c r="P194" s="16">
        <f t="shared" si="4"/>
        <v>0.892781195624059</v>
      </c>
      <c r="Q194" s="10">
        <v>288</v>
      </c>
      <c r="R194" s="10">
        <v>9204193</v>
      </c>
      <c r="S194" s="10">
        <v>1057130</v>
      </c>
      <c r="T194" s="10">
        <v>43428286</v>
      </c>
      <c r="U194" s="10">
        <v>4846603</v>
      </c>
      <c r="V194" s="15">
        <v>1181</v>
      </c>
      <c r="W194" s="1">
        <v>192</v>
      </c>
      <c r="X194" s="64">
        <f t="shared" si="5"/>
        <v>0.16257408975444537</v>
      </c>
      <c r="Y194" s="4">
        <v>10554426</v>
      </c>
      <c r="Z194" s="10">
        <v>9771958</v>
      </c>
      <c r="AA194" s="16">
        <f t="shared" si="6"/>
        <v>0.92586351924775445</v>
      </c>
      <c r="AB194" s="10">
        <v>81462</v>
      </c>
      <c r="AC194" s="12">
        <v>399852</v>
      </c>
      <c r="AD194" s="6">
        <f t="shared" si="2"/>
        <v>199054023</v>
      </c>
    </row>
    <row r="195" spans="1:30" x14ac:dyDescent="0.15">
      <c r="A195" s="50">
        <v>42916</v>
      </c>
      <c r="B195" s="10">
        <v>86899446</v>
      </c>
      <c r="C195" s="10">
        <v>51917</v>
      </c>
      <c r="D195" s="10">
        <v>407712</v>
      </c>
      <c r="E195" s="10">
        <v>39458</v>
      </c>
      <c r="F195" s="10">
        <v>1866817</v>
      </c>
      <c r="G195" s="10">
        <v>822926</v>
      </c>
      <c r="H195" s="16">
        <f t="shared" si="3"/>
        <v>0.4408177127163509</v>
      </c>
      <c r="I195" s="10">
        <v>3679526</v>
      </c>
      <c r="J195" s="10">
        <v>2544976</v>
      </c>
      <c r="K195" s="10">
        <v>14812815</v>
      </c>
      <c r="L195" s="10">
        <v>615082</v>
      </c>
      <c r="M195" s="10">
        <v>5323092</v>
      </c>
      <c r="N195" s="15">
        <v>6632901.0399999991</v>
      </c>
      <c r="O195" s="10">
        <v>6013236</v>
      </c>
      <c r="P195" s="16">
        <f t="shared" si="4"/>
        <v>0.90657707144082478</v>
      </c>
      <c r="Q195" s="10">
        <v>98</v>
      </c>
      <c r="R195" s="10">
        <v>8125028</v>
      </c>
      <c r="S195" s="10">
        <v>891011</v>
      </c>
      <c r="T195" s="10">
        <v>42194622</v>
      </c>
      <c r="U195" s="10">
        <v>4222643</v>
      </c>
      <c r="V195" s="15">
        <v>1130</v>
      </c>
      <c r="W195" s="1">
        <v>335</v>
      </c>
      <c r="X195" s="64">
        <f t="shared" si="5"/>
        <v>0.29646017699115046</v>
      </c>
      <c r="Y195" s="4">
        <v>11373966</v>
      </c>
      <c r="Z195" s="10">
        <v>8533865</v>
      </c>
      <c r="AA195" s="16">
        <f t="shared" si="6"/>
        <v>0.75029809303105</v>
      </c>
      <c r="AB195" s="10">
        <v>79803</v>
      </c>
      <c r="AC195" s="12">
        <v>382860</v>
      </c>
      <c r="AD195" s="6">
        <f t="shared" si="2"/>
        <v>185640451</v>
      </c>
    </row>
    <row r="196" spans="1:30" x14ac:dyDescent="0.15">
      <c r="A196" s="50">
        <v>42947</v>
      </c>
      <c r="B196" s="10">
        <v>93718423</v>
      </c>
      <c r="C196" s="10">
        <v>48882</v>
      </c>
      <c r="D196" s="10">
        <v>420727</v>
      </c>
      <c r="E196" s="10">
        <v>35541</v>
      </c>
      <c r="F196" s="10">
        <v>1166955</v>
      </c>
      <c r="G196" s="10">
        <v>869315</v>
      </c>
      <c r="H196" s="16">
        <f t="shared" si="3"/>
        <v>0.74494303550693897</v>
      </c>
      <c r="I196" s="10">
        <v>3328849</v>
      </c>
      <c r="J196" s="10">
        <v>2453045</v>
      </c>
      <c r="K196" s="10">
        <v>15741313</v>
      </c>
      <c r="L196" s="10">
        <v>622571</v>
      </c>
      <c r="M196" s="10">
        <v>5241645</v>
      </c>
      <c r="N196" s="15">
        <v>6721034.9600000009</v>
      </c>
      <c r="O196" s="10">
        <v>6160284</v>
      </c>
      <c r="P196" s="16">
        <f t="shared" si="4"/>
        <v>0.9165677662239089</v>
      </c>
      <c r="Q196" s="10">
        <v>169</v>
      </c>
      <c r="R196" s="10">
        <v>7920664</v>
      </c>
      <c r="S196" s="10">
        <v>890089</v>
      </c>
      <c r="T196" s="10">
        <v>48328641</v>
      </c>
      <c r="U196" s="10">
        <v>4283642</v>
      </c>
      <c r="V196" s="15">
        <v>1086</v>
      </c>
      <c r="W196" s="1">
        <v>588</v>
      </c>
      <c r="X196" s="64">
        <f t="shared" si="5"/>
        <v>0.54143646408839774</v>
      </c>
      <c r="Y196" s="4">
        <v>8514168</v>
      </c>
      <c r="Z196" s="10">
        <v>7892421</v>
      </c>
      <c r="AA196" s="16">
        <f t="shared" si="6"/>
        <v>0.92697501388274228</v>
      </c>
      <c r="AB196" s="10">
        <v>77133</v>
      </c>
      <c r="AC196" s="12">
        <v>400728</v>
      </c>
      <c r="AD196" s="6">
        <f t="shared" si="2"/>
        <v>198434670</v>
      </c>
    </row>
    <row r="197" spans="1:30" x14ac:dyDescent="0.15">
      <c r="A197" s="50">
        <v>42978</v>
      </c>
      <c r="B197" s="10">
        <v>99954575</v>
      </c>
      <c r="C197" s="10">
        <v>53200</v>
      </c>
      <c r="D197" s="10">
        <v>416241</v>
      </c>
      <c r="E197" s="10">
        <v>38812</v>
      </c>
      <c r="F197" s="10">
        <v>1500484</v>
      </c>
      <c r="G197" s="10">
        <v>688660</v>
      </c>
      <c r="H197" s="16">
        <f t="shared" si="3"/>
        <v>0.4589585760328001</v>
      </c>
      <c r="I197" s="10">
        <v>3314557</v>
      </c>
      <c r="J197" s="10">
        <v>2488376</v>
      </c>
      <c r="K197" s="10">
        <v>16357455</v>
      </c>
      <c r="L197" s="10">
        <v>662282</v>
      </c>
      <c r="M197" s="10">
        <v>5380079</v>
      </c>
      <c r="N197" s="15">
        <v>6192026.04</v>
      </c>
      <c r="O197" s="10">
        <v>6235752</v>
      </c>
      <c r="P197" s="16">
        <f t="shared" si="4"/>
        <v>1.0070616563492358</v>
      </c>
      <c r="Q197" s="10">
        <v>77</v>
      </c>
      <c r="R197" s="10">
        <v>8214338</v>
      </c>
      <c r="S197" s="10">
        <v>920585</v>
      </c>
      <c r="T197" s="10">
        <v>51906188</v>
      </c>
      <c r="U197" s="10">
        <v>4537713</v>
      </c>
      <c r="V197" s="15">
        <v>1244</v>
      </c>
      <c r="W197" s="1">
        <v>360</v>
      </c>
      <c r="X197" s="64">
        <f t="shared" si="5"/>
        <v>0.28938906752411575</v>
      </c>
      <c r="Y197" s="4">
        <v>11697650</v>
      </c>
      <c r="Z197" s="10">
        <v>6921439</v>
      </c>
      <c r="AA197" s="16">
        <f t="shared" si="6"/>
        <v>0.5916948275935765</v>
      </c>
      <c r="AB197" s="10">
        <v>75193</v>
      </c>
      <c r="AC197" s="12">
        <v>392928</v>
      </c>
      <c r="AD197" s="6">
        <f t="shared" si="2"/>
        <v>208558810</v>
      </c>
    </row>
    <row r="198" spans="1:30" x14ac:dyDescent="0.15">
      <c r="A198" s="50">
        <v>43008</v>
      </c>
      <c r="B198" s="10">
        <v>83783210</v>
      </c>
      <c r="C198" s="10">
        <v>51272</v>
      </c>
      <c r="D198" s="10">
        <v>343295</v>
      </c>
      <c r="E198" s="10">
        <v>38004</v>
      </c>
      <c r="F198" s="10">
        <v>768896</v>
      </c>
      <c r="G198" s="10">
        <v>614421</v>
      </c>
      <c r="H198" s="16">
        <f t="shared" si="3"/>
        <v>0.79909506617279835</v>
      </c>
      <c r="I198" s="10">
        <v>3035835</v>
      </c>
      <c r="J198" s="10">
        <v>2169327</v>
      </c>
      <c r="K198" s="10">
        <v>14271673</v>
      </c>
      <c r="L198" s="10">
        <v>596600</v>
      </c>
      <c r="M198" s="10">
        <v>4736093</v>
      </c>
      <c r="N198" s="15">
        <v>5208804.959999999</v>
      </c>
      <c r="O198" s="10">
        <v>5579736</v>
      </c>
      <c r="P198" s="16">
        <f t="shared" si="4"/>
        <v>1.0712123112400049</v>
      </c>
      <c r="Q198" s="10">
        <v>36</v>
      </c>
      <c r="R198" s="10">
        <v>7406576</v>
      </c>
      <c r="S198" s="10">
        <v>793210</v>
      </c>
      <c r="T198" s="10">
        <v>43815920</v>
      </c>
      <c r="U198" s="10">
        <v>3933405</v>
      </c>
      <c r="V198" s="15">
        <v>1065</v>
      </c>
      <c r="W198" s="1">
        <v>300</v>
      </c>
      <c r="X198" s="64">
        <f t="shared" si="5"/>
        <v>0.28169014084507044</v>
      </c>
      <c r="Y198" s="4">
        <v>11735140</v>
      </c>
      <c r="Z198" s="10">
        <v>6739916</v>
      </c>
      <c r="AA198" s="16">
        <f t="shared" si="6"/>
        <v>0.57433622436545284</v>
      </c>
      <c r="AB198" s="10">
        <v>72838</v>
      </c>
      <c r="AC198" s="12">
        <v>351852</v>
      </c>
      <c r="AD198" s="6">
        <f t="shared" si="2"/>
        <v>178333519</v>
      </c>
    </row>
    <row r="199" spans="1:30" x14ac:dyDescent="0.15">
      <c r="A199" s="50">
        <v>43039</v>
      </c>
      <c r="B199" s="10">
        <v>78951956</v>
      </c>
      <c r="C199" s="10">
        <v>52877</v>
      </c>
      <c r="D199" s="10">
        <v>324678</v>
      </c>
      <c r="E199" s="10">
        <v>35804</v>
      </c>
      <c r="F199" s="10">
        <v>1091689</v>
      </c>
      <c r="G199" s="10">
        <v>667351</v>
      </c>
      <c r="H199" s="16">
        <f t="shared" si="3"/>
        <v>0.61130138711666049</v>
      </c>
      <c r="I199" s="10">
        <v>3388352</v>
      </c>
      <c r="J199" s="10">
        <v>2290771</v>
      </c>
      <c r="K199" s="10">
        <v>13948050</v>
      </c>
      <c r="L199" s="10">
        <v>606326</v>
      </c>
      <c r="M199" s="10">
        <v>4808910</v>
      </c>
      <c r="N199" s="15">
        <v>6098049</v>
      </c>
      <c r="O199" s="10">
        <v>5580384</v>
      </c>
      <c r="P199" s="16">
        <f t="shared" si="4"/>
        <v>0.91510973427730735</v>
      </c>
      <c r="Q199" s="10">
        <v>36</v>
      </c>
      <c r="R199" s="10">
        <v>7557757</v>
      </c>
      <c r="S199" s="10">
        <v>781294</v>
      </c>
      <c r="T199" s="10">
        <v>40053675</v>
      </c>
      <c r="U199" s="10">
        <v>3863865</v>
      </c>
      <c r="V199" s="15">
        <v>1146</v>
      </c>
      <c r="W199" s="1">
        <v>360</v>
      </c>
      <c r="X199" s="64">
        <f t="shared" si="5"/>
        <v>0.31413612565445026</v>
      </c>
      <c r="Y199" s="4">
        <v>9592412</v>
      </c>
      <c r="Z199" s="10">
        <v>7654434</v>
      </c>
      <c r="AA199" s="16">
        <f t="shared" si="6"/>
        <v>0.79796760189199545</v>
      </c>
      <c r="AB199" s="10">
        <v>59824</v>
      </c>
      <c r="AC199" s="12">
        <v>329460</v>
      </c>
      <c r="AD199" s="6">
        <f t="shared" si="2"/>
        <v>170956164</v>
      </c>
    </row>
    <row r="200" spans="1:30" x14ac:dyDescent="0.15">
      <c r="A200" s="50">
        <v>43069</v>
      </c>
      <c r="B200" s="10">
        <v>62328158</v>
      </c>
      <c r="C200" s="10">
        <v>43385</v>
      </c>
      <c r="D200" s="10">
        <v>258934</v>
      </c>
      <c r="E200" s="10">
        <v>32196</v>
      </c>
      <c r="F200" s="10">
        <v>991259</v>
      </c>
      <c r="G200" s="10">
        <v>519750</v>
      </c>
      <c r="H200" s="16">
        <f t="shared" si="3"/>
        <v>0.52433319647034726</v>
      </c>
      <c r="I200" s="10">
        <v>3047914</v>
      </c>
      <c r="J200" s="10">
        <v>1968708</v>
      </c>
      <c r="K200" s="10">
        <v>10828108</v>
      </c>
      <c r="L200" s="10">
        <v>485666</v>
      </c>
      <c r="M200" s="10">
        <v>3946115</v>
      </c>
      <c r="N200" s="15">
        <v>6682528.96</v>
      </c>
      <c r="O200" s="10">
        <v>4611600</v>
      </c>
      <c r="P200" s="16">
        <f t="shared" si="4"/>
        <v>0.69009801941808568</v>
      </c>
      <c r="Q200" s="10">
        <v>122</v>
      </c>
      <c r="R200" s="10">
        <v>6604910</v>
      </c>
      <c r="S200" s="10">
        <v>661884</v>
      </c>
      <c r="T200" s="10">
        <v>29927088</v>
      </c>
      <c r="U200" s="10">
        <v>3207809</v>
      </c>
      <c r="V200" s="15">
        <v>931</v>
      </c>
      <c r="W200" s="1">
        <v>300</v>
      </c>
      <c r="X200" s="64">
        <f t="shared" si="5"/>
        <v>0.32223415682062301</v>
      </c>
      <c r="Y200" s="4">
        <v>10183983</v>
      </c>
      <c r="Z200" s="10">
        <v>6760352</v>
      </c>
      <c r="AA200" s="16">
        <f t="shared" si="6"/>
        <v>0.66382200363060306</v>
      </c>
      <c r="AB200" s="10">
        <v>59926</v>
      </c>
      <c r="AC200" s="12">
        <v>233256</v>
      </c>
      <c r="AD200" s="6">
        <f t="shared" si="2"/>
        <v>135526181</v>
      </c>
    </row>
    <row r="201" spans="1:30" x14ac:dyDescent="0.15">
      <c r="A201" s="50">
        <v>43100</v>
      </c>
      <c r="B201" s="10">
        <v>61307851</v>
      </c>
      <c r="C201" s="10">
        <v>44292</v>
      </c>
      <c r="D201" s="10">
        <v>248612</v>
      </c>
      <c r="E201" s="10">
        <v>31405</v>
      </c>
      <c r="F201" s="10">
        <v>875806</v>
      </c>
      <c r="G201" s="10">
        <v>708227</v>
      </c>
      <c r="H201" s="16">
        <f t="shared" si="3"/>
        <v>0.80865739672941273</v>
      </c>
      <c r="I201" s="10">
        <v>3181686</v>
      </c>
      <c r="J201" s="10">
        <v>2004120</v>
      </c>
      <c r="K201" s="10">
        <v>10772913</v>
      </c>
      <c r="L201" s="10">
        <v>508762</v>
      </c>
      <c r="M201" s="10">
        <v>3962962</v>
      </c>
      <c r="N201" s="15">
        <v>6483894</v>
      </c>
      <c r="O201" s="10">
        <v>4569276</v>
      </c>
      <c r="P201" s="16">
        <f t="shared" si="4"/>
        <v>0.70471170565095609</v>
      </c>
      <c r="Q201" s="10">
        <v>75</v>
      </c>
      <c r="R201" s="10">
        <v>6610222</v>
      </c>
      <c r="S201" s="10">
        <v>674626</v>
      </c>
      <c r="T201" s="10">
        <v>28996844</v>
      </c>
      <c r="U201" s="10">
        <v>3223941</v>
      </c>
      <c r="V201" s="15">
        <v>948</v>
      </c>
      <c r="W201" s="1">
        <v>372</v>
      </c>
      <c r="X201" s="64">
        <f t="shared" si="5"/>
        <v>0.39240506329113922</v>
      </c>
      <c r="Y201" s="4">
        <v>11502354</v>
      </c>
      <c r="Z201" s="10">
        <v>6962162</v>
      </c>
      <c r="AA201" s="16">
        <f t="shared" si="6"/>
        <v>0.60528149281442734</v>
      </c>
      <c r="AB201" s="10">
        <v>58530</v>
      </c>
      <c r="AC201" s="12">
        <v>247872</v>
      </c>
      <c r="AD201" s="6">
        <f t="shared" si="2"/>
        <v>134114750</v>
      </c>
    </row>
    <row r="202" spans="1:30" x14ac:dyDescent="0.15">
      <c r="A202" s="50">
        <v>43131</v>
      </c>
      <c r="B202" s="10">
        <v>70917006</v>
      </c>
      <c r="C202" s="10">
        <v>56502</v>
      </c>
      <c r="D202" s="10">
        <v>258460</v>
      </c>
      <c r="E202" s="10">
        <v>34053</v>
      </c>
      <c r="F202" s="10">
        <v>1175745</v>
      </c>
      <c r="G202" s="10">
        <v>465163</v>
      </c>
      <c r="H202" s="16">
        <f t="shared" si="3"/>
        <v>0.39563255637914685</v>
      </c>
      <c r="I202" s="10">
        <v>3408733</v>
      </c>
      <c r="J202" s="10">
        <v>2313252</v>
      </c>
      <c r="K202" s="10">
        <v>12939815</v>
      </c>
      <c r="L202" s="10">
        <v>603434</v>
      </c>
      <c r="M202" s="10">
        <v>4637293</v>
      </c>
      <c r="N202" s="15">
        <v>4532433.959999999</v>
      </c>
      <c r="O202" s="10">
        <v>4861908</v>
      </c>
      <c r="P202" s="16">
        <f t="shared" si="4"/>
        <v>1.072692518613112</v>
      </c>
      <c r="Q202" s="10">
        <v>42</v>
      </c>
      <c r="R202" s="10">
        <v>7058413</v>
      </c>
      <c r="S202" s="10">
        <v>861225</v>
      </c>
      <c r="T202" s="10">
        <v>30138335</v>
      </c>
      <c r="U202" s="10">
        <v>3956486</v>
      </c>
      <c r="V202" s="15">
        <v>922</v>
      </c>
      <c r="W202" s="1">
        <v>330</v>
      </c>
      <c r="X202" s="64">
        <f t="shared" si="5"/>
        <v>0.35791757049891543</v>
      </c>
      <c r="Y202" s="4">
        <v>10728292</v>
      </c>
      <c r="Z202" s="10">
        <v>6746365</v>
      </c>
      <c r="AA202" s="16">
        <f t="shared" si="6"/>
        <v>0.62883868187032943</v>
      </c>
      <c r="AB202" s="10">
        <v>56330</v>
      </c>
      <c r="AC202" s="12">
        <v>271608</v>
      </c>
      <c r="AD202" s="6">
        <f t="shared" si="2"/>
        <v>149584753</v>
      </c>
    </row>
    <row r="203" spans="1:30" x14ac:dyDescent="0.15">
      <c r="A203" s="50">
        <v>43159</v>
      </c>
      <c r="B203" s="10">
        <v>49385541</v>
      </c>
      <c r="C203" s="10">
        <v>36028</v>
      </c>
      <c r="D203" s="10">
        <v>196142</v>
      </c>
      <c r="E203" s="10">
        <v>25046</v>
      </c>
      <c r="F203" s="10">
        <v>738219</v>
      </c>
      <c r="G203" s="10">
        <v>429859</v>
      </c>
      <c r="H203" s="16">
        <f t="shared" si="3"/>
        <v>0.58229197568743152</v>
      </c>
      <c r="I203" s="10">
        <v>2542843</v>
      </c>
      <c r="J203" s="10">
        <v>1608354</v>
      </c>
      <c r="K203" s="10">
        <v>8410227</v>
      </c>
      <c r="L203" s="10">
        <v>407285</v>
      </c>
      <c r="M203" s="10">
        <v>3363159</v>
      </c>
      <c r="N203" s="15">
        <v>4004342.0400000005</v>
      </c>
      <c r="O203" s="10">
        <v>3752412</v>
      </c>
      <c r="P203" s="16">
        <f t="shared" si="4"/>
        <v>0.9370857840105985</v>
      </c>
      <c r="Q203" s="10">
        <v>24</v>
      </c>
      <c r="R203" s="10">
        <v>5544702</v>
      </c>
      <c r="S203" s="10">
        <v>604463</v>
      </c>
      <c r="T203" s="10">
        <v>22074934</v>
      </c>
      <c r="U203" s="10">
        <v>2817032</v>
      </c>
      <c r="V203" s="15">
        <v>872</v>
      </c>
      <c r="W203" s="1">
        <v>139</v>
      </c>
      <c r="X203" s="64">
        <f t="shared" si="5"/>
        <v>0.15940366972477063</v>
      </c>
      <c r="Y203" s="4">
        <v>10433919</v>
      </c>
      <c r="Z203" s="10">
        <v>5588296</v>
      </c>
      <c r="AA203" s="16">
        <f t="shared" si="6"/>
        <v>0.53558936004774427</v>
      </c>
      <c r="AB203" s="10">
        <v>48753</v>
      </c>
      <c r="AC203" s="12">
        <v>197292</v>
      </c>
      <c r="AD203" s="6">
        <f t="shared" ref="AD203:AD266" si="7">SUM(B203:E203,G203,I203:M203,O203,Q203:U203,W203,Z203,AB203:AC203)</f>
        <v>107032531</v>
      </c>
    </row>
    <row r="204" spans="1:30" x14ac:dyDescent="0.15">
      <c r="A204" s="50">
        <v>43190</v>
      </c>
      <c r="B204" s="10">
        <v>72093346</v>
      </c>
      <c r="C204" s="10">
        <v>53585</v>
      </c>
      <c r="D204" s="10">
        <v>292695</v>
      </c>
      <c r="E204" s="10">
        <v>39926</v>
      </c>
      <c r="F204" s="10">
        <v>1115817</v>
      </c>
      <c r="G204" s="10">
        <v>537323</v>
      </c>
      <c r="H204" s="16">
        <f t="shared" si="3"/>
        <v>0.48155118626082949</v>
      </c>
      <c r="I204" s="10">
        <v>3693010</v>
      </c>
      <c r="J204" s="10">
        <v>2377164</v>
      </c>
      <c r="K204" s="10">
        <v>12360780</v>
      </c>
      <c r="L204" s="10">
        <v>589514</v>
      </c>
      <c r="M204" s="10">
        <v>5073032</v>
      </c>
      <c r="N204" s="15">
        <v>5156420.04</v>
      </c>
      <c r="O204" s="10">
        <v>4818168</v>
      </c>
      <c r="P204" s="16">
        <f t="shared" si="4"/>
        <v>0.93440176762636273</v>
      </c>
      <c r="Q204" s="10">
        <v>48</v>
      </c>
      <c r="R204" s="10">
        <v>8174821</v>
      </c>
      <c r="S204" s="10">
        <v>868533</v>
      </c>
      <c r="T204" s="10">
        <v>33264997</v>
      </c>
      <c r="U204" s="10">
        <v>4115674</v>
      </c>
      <c r="V204" s="15">
        <v>1003</v>
      </c>
      <c r="W204" s="1">
        <v>415</v>
      </c>
      <c r="X204" s="64">
        <f t="shared" si="5"/>
        <v>0.41375872382851447</v>
      </c>
      <c r="Y204" s="4">
        <v>11918592</v>
      </c>
      <c r="Z204" s="10">
        <v>8408764</v>
      </c>
      <c r="AA204" s="16">
        <f t="shared" si="6"/>
        <v>0.70551655766050214</v>
      </c>
      <c r="AB204" s="10">
        <v>68332</v>
      </c>
      <c r="AC204" s="12">
        <v>228360</v>
      </c>
      <c r="AD204" s="6">
        <f t="shared" si="7"/>
        <v>157058487</v>
      </c>
    </row>
    <row r="205" spans="1:30" x14ac:dyDescent="0.15">
      <c r="A205" s="50">
        <v>43220</v>
      </c>
      <c r="B205" s="10">
        <v>76541095</v>
      </c>
      <c r="C205" s="10">
        <v>54154</v>
      </c>
      <c r="D205" s="10">
        <v>313870</v>
      </c>
      <c r="E205" s="10">
        <v>34560</v>
      </c>
      <c r="F205" s="10">
        <v>1191909</v>
      </c>
      <c r="G205" s="10">
        <v>584423</v>
      </c>
      <c r="H205" s="16">
        <f t="shared" si="3"/>
        <v>0.49032518422127863</v>
      </c>
      <c r="I205" s="10">
        <v>3668756</v>
      </c>
      <c r="J205" s="10">
        <v>2425540</v>
      </c>
      <c r="K205" s="10">
        <v>13059549</v>
      </c>
      <c r="L205" s="10">
        <v>616457</v>
      </c>
      <c r="M205" s="10">
        <v>5366944</v>
      </c>
      <c r="N205" s="15">
        <v>5029683.96</v>
      </c>
      <c r="O205" s="10">
        <v>5123640</v>
      </c>
      <c r="P205" s="16">
        <f t="shared" si="4"/>
        <v>1.0186803069034183</v>
      </c>
      <c r="Q205" s="10">
        <v>6</v>
      </c>
      <c r="R205" s="10">
        <v>8325838</v>
      </c>
      <c r="S205" s="10">
        <v>895745</v>
      </c>
      <c r="T205" s="10">
        <v>34408357</v>
      </c>
      <c r="U205" s="10">
        <v>4225379</v>
      </c>
      <c r="V205" s="15">
        <v>887</v>
      </c>
      <c r="W205" s="1">
        <v>270</v>
      </c>
      <c r="X205" s="64">
        <f t="shared" si="5"/>
        <v>0.30439684329199551</v>
      </c>
      <c r="Y205" s="4">
        <v>9739631</v>
      </c>
      <c r="Z205" s="10">
        <v>8052121</v>
      </c>
      <c r="AA205" s="16">
        <f t="shared" si="6"/>
        <v>0.82673778914211427</v>
      </c>
      <c r="AB205" s="10">
        <v>63387</v>
      </c>
      <c r="AC205" s="12">
        <v>262452</v>
      </c>
      <c r="AD205" s="6">
        <f t="shared" si="7"/>
        <v>164022543</v>
      </c>
    </row>
    <row r="206" spans="1:30" x14ac:dyDescent="0.15">
      <c r="A206" s="50">
        <v>43251</v>
      </c>
      <c r="B206" s="10">
        <v>110993206</v>
      </c>
      <c r="C206" s="10">
        <v>84605</v>
      </c>
      <c r="D206" s="10">
        <v>443998</v>
      </c>
      <c r="E206" s="10">
        <v>48849</v>
      </c>
      <c r="F206" s="10">
        <v>1223525</v>
      </c>
      <c r="G206" s="10">
        <v>911467</v>
      </c>
      <c r="H206" s="16">
        <f t="shared" si="3"/>
        <v>0.74495167650844896</v>
      </c>
      <c r="I206" s="10">
        <v>4963231</v>
      </c>
      <c r="J206" s="10">
        <v>3293545</v>
      </c>
      <c r="K206" s="10">
        <v>17999570</v>
      </c>
      <c r="L206" s="10">
        <v>802808</v>
      </c>
      <c r="M206" s="10">
        <v>7277589</v>
      </c>
      <c r="N206" s="15">
        <v>6882155.040000001</v>
      </c>
      <c r="O206" s="10">
        <v>6116436</v>
      </c>
      <c r="P206" s="16">
        <f t="shared" si="4"/>
        <v>0.88873847863793531</v>
      </c>
      <c r="Q206" s="10">
        <v>304</v>
      </c>
      <c r="R206" s="10">
        <v>11496762</v>
      </c>
      <c r="S206" s="10">
        <v>1232092</v>
      </c>
      <c r="T206" s="10">
        <v>52087844</v>
      </c>
      <c r="U206" s="10">
        <v>5812557</v>
      </c>
      <c r="V206" s="15">
        <v>1285</v>
      </c>
      <c r="W206" s="1">
        <v>448</v>
      </c>
      <c r="X206" s="64">
        <f t="shared" si="5"/>
        <v>0.34863813229571983</v>
      </c>
      <c r="Y206" s="4">
        <v>9809224</v>
      </c>
      <c r="Z206" s="10">
        <v>11587018</v>
      </c>
      <c r="AA206" s="16">
        <f t="shared" si="6"/>
        <v>1.1812369663492239</v>
      </c>
      <c r="AB206" s="10">
        <v>99264</v>
      </c>
      <c r="AC206" s="12">
        <v>455748</v>
      </c>
      <c r="AD206" s="6">
        <f t="shared" si="7"/>
        <v>235707341</v>
      </c>
    </row>
    <row r="207" spans="1:30" x14ac:dyDescent="0.15">
      <c r="A207" s="50">
        <v>43281</v>
      </c>
      <c r="B207" s="10">
        <v>86497712</v>
      </c>
      <c r="C207" s="10">
        <v>59092</v>
      </c>
      <c r="D207" s="10">
        <v>350875</v>
      </c>
      <c r="E207" s="10">
        <v>38057</v>
      </c>
      <c r="F207" s="10">
        <v>1311948</v>
      </c>
      <c r="G207" s="10">
        <v>614761</v>
      </c>
      <c r="H207" s="16">
        <f t="shared" si="3"/>
        <v>0.4685864073880977</v>
      </c>
      <c r="I207" s="10">
        <v>3605567</v>
      </c>
      <c r="J207" s="10">
        <v>2285881</v>
      </c>
      <c r="K207" s="10">
        <v>13513244</v>
      </c>
      <c r="L207" s="10">
        <v>597386</v>
      </c>
      <c r="M207" s="10">
        <v>4997686</v>
      </c>
      <c r="N207" s="15">
        <v>5296434</v>
      </c>
      <c r="O207" s="10">
        <v>5013036</v>
      </c>
      <c r="P207" s="16">
        <f t="shared" si="4"/>
        <v>0.94649267790366121</v>
      </c>
      <c r="Q207" s="10">
        <v>17</v>
      </c>
      <c r="R207" s="10">
        <v>8417791</v>
      </c>
      <c r="S207" s="10">
        <v>852269</v>
      </c>
      <c r="T207" s="10">
        <v>41952813</v>
      </c>
      <c r="U207" s="10">
        <v>4192515</v>
      </c>
      <c r="V207" s="15">
        <v>1145</v>
      </c>
      <c r="W207" s="1">
        <v>249</v>
      </c>
      <c r="X207" s="64">
        <f t="shared" si="5"/>
        <v>0.21746724890829694</v>
      </c>
      <c r="Y207" s="4">
        <v>11672791</v>
      </c>
      <c r="Z207" s="10">
        <v>8632851</v>
      </c>
      <c r="AA207" s="16">
        <f t="shared" si="6"/>
        <v>0.7395704249309355</v>
      </c>
      <c r="AB207" s="10">
        <v>77080</v>
      </c>
      <c r="AC207" s="12">
        <v>718308</v>
      </c>
      <c r="AD207" s="6">
        <f t="shared" si="7"/>
        <v>182417190</v>
      </c>
    </row>
    <row r="208" spans="1:30" x14ac:dyDescent="0.15">
      <c r="A208" s="50">
        <v>43312</v>
      </c>
      <c r="B208" s="10">
        <v>99176027</v>
      </c>
      <c r="C208" s="10">
        <v>64512</v>
      </c>
      <c r="D208" s="10">
        <v>342030</v>
      </c>
      <c r="E208" s="10">
        <v>34403</v>
      </c>
      <c r="F208" s="10">
        <v>1333045</v>
      </c>
      <c r="G208" s="10">
        <v>631969</v>
      </c>
      <c r="H208" s="16">
        <f t="shared" si="3"/>
        <v>0.4740792696420601</v>
      </c>
      <c r="I208" s="10">
        <v>3536954</v>
      </c>
      <c r="J208" s="10">
        <v>2407521</v>
      </c>
      <c r="K208" s="10">
        <v>15330454</v>
      </c>
      <c r="L208" s="10">
        <v>657493</v>
      </c>
      <c r="M208" s="10">
        <v>5356543</v>
      </c>
      <c r="N208" s="15">
        <v>5540625.96</v>
      </c>
      <c r="O208" s="10">
        <v>5197872</v>
      </c>
      <c r="P208" s="16">
        <f t="shared" si="4"/>
        <v>0.93813804388268074</v>
      </c>
      <c r="Q208" s="10">
        <v>0</v>
      </c>
      <c r="R208" s="10">
        <v>8792587</v>
      </c>
      <c r="S208" s="10">
        <v>913108</v>
      </c>
      <c r="T208" s="10">
        <v>49074668</v>
      </c>
      <c r="U208" s="10">
        <v>4590547</v>
      </c>
      <c r="V208" s="15">
        <v>1198</v>
      </c>
      <c r="W208" s="1">
        <v>292</v>
      </c>
      <c r="X208" s="64">
        <f t="shared" si="5"/>
        <v>0.24373956594323873</v>
      </c>
      <c r="Y208" s="4">
        <v>8566149</v>
      </c>
      <c r="Z208" s="10">
        <v>8223428</v>
      </c>
      <c r="AA208" s="16">
        <f t="shared" si="6"/>
        <v>0.95999123993757285</v>
      </c>
      <c r="AB208" s="10">
        <v>80100</v>
      </c>
      <c r="AC208" s="12">
        <v>854928</v>
      </c>
      <c r="AD208" s="6">
        <f t="shared" si="7"/>
        <v>205265436</v>
      </c>
    </row>
    <row r="209" spans="1:30" x14ac:dyDescent="0.15">
      <c r="A209" s="50">
        <v>43343</v>
      </c>
      <c r="B209" s="10">
        <v>99265352</v>
      </c>
      <c r="C209" s="10">
        <v>61548</v>
      </c>
      <c r="D209" s="10">
        <v>349380</v>
      </c>
      <c r="E209" s="10">
        <v>36048</v>
      </c>
      <c r="F209" s="10">
        <v>824332</v>
      </c>
      <c r="G209" s="10">
        <v>496197</v>
      </c>
      <c r="H209" s="16">
        <f t="shared" si="3"/>
        <v>0.60193829670569621</v>
      </c>
      <c r="I209" s="10">
        <v>3356852</v>
      </c>
      <c r="J209" s="10">
        <v>2311189</v>
      </c>
      <c r="K209" s="10">
        <v>14947002</v>
      </c>
      <c r="L209" s="10">
        <v>656985</v>
      </c>
      <c r="M209" s="10">
        <v>5140837</v>
      </c>
      <c r="N209" s="15">
        <v>5206109.040000001</v>
      </c>
      <c r="O209" s="10">
        <v>5527380</v>
      </c>
      <c r="P209" s="16">
        <f t="shared" si="4"/>
        <v>1.0617103786208826</v>
      </c>
      <c r="Q209" s="10">
        <v>89</v>
      </c>
      <c r="R209" s="10">
        <v>8251376</v>
      </c>
      <c r="S209" s="10">
        <v>872569</v>
      </c>
      <c r="T209" s="10">
        <v>50638967</v>
      </c>
      <c r="U209" s="10">
        <v>4465913</v>
      </c>
      <c r="V209" s="15">
        <v>1091</v>
      </c>
      <c r="W209" s="1">
        <v>475</v>
      </c>
      <c r="X209" s="64">
        <f t="shared" si="5"/>
        <v>0.43538038496791936</v>
      </c>
      <c r="Y209" s="4">
        <v>10691437</v>
      </c>
      <c r="Z209" s="10">
        <v>6832777</v>
      </c>
      <c r="AA209" s="16">
        <f t="shared" si="6"/>
        <v>0.63908873989530124</v>
      </c>
      <c r="AB209" s="10">
        <v>73184</v>
      </c>
      <c r="AC209" s="12">
        <v>888132</v>
      </c>
      <c r="AD209" s="6">
        <f t="shared" si="7"/>
        <v>204172252</v>
      </c>
    </row>
    <row r="210" spans="1:30" x14ac:dyDescent="0.15">
      <c r="A210" s="50">
        <v>43373</v>
      </c>
      <c r="B210" s="10">
        <v>78197839</v>
      </c>
      <c r="C210" s="10">
        <v>52035</v>
      </c>
      <c r="D210" s="10">
        <v>261242</v>
      </c>
      <c r="E210" s="10">
        <v>27524</v>
      </c>
      <c r="F210" s="10">
        <v>1059513</v>
      </c>
      <c r="G210" s="10">
        <v>456308</v>
      </c>
      <c r="H210" s="16">
        <f t="shared" si="3"/>
        <v>0.43067711297548966</v>
      </c>
      <c r="I210" s="10">
        <v>2889877</v>
      </c>
      <c r="J210" s="10">
        <v>1921246</v>
      </c>
      <c r="K210" s="10">
        <v>12227925</v>
      </c>
      <c r="L210" s="10">
        <v>552782</v>
      </c>
      <c r="M210" s="10">
        <v>4430509</v>
      </c>
      <c r="N210" s="15">
        <v>4358613.959999999</v>
      </c>
      <c r="O210" s="10">
        <v>4425552</v>
      </c>
      <c r="P210" s="16">
        <f t="shared" si="4"/>
        <v>1.0153576436487164</v>
      </c>
      <c r="Q210" s="10">
        <v>10</v>
      </c>
      <c r="R210" s="10">
        <v>7024145</v>
      </c>
      <c r="S210" s="10">
        <v>714877</v>
      </c>
      <c r="T210" s="10">
        <v>38816662</v>
      </c>
      <c r="U210" s="10">
        <v>3634520</v>
      </c>
      <c r="V210" s="15">
        <v>859</v>
      </c>
      <c r="W210" s="1">
        <v>175</v>
      </c>
      <c r="X210" s="64">
        <f t="shared" si="5"/>
        <v>0.20372526193247964</v>
      </c>
      <c r="Y210" s="4">
        <v>10807265</v>
      </c>
      <c r="Z210" s="10">
        <v>6121878</v>
      </c>
      <c r="AA210" s="16">
        <f t="shared" si="6"/>
        <v>0.56645950663743327</v>
      </c>
      <c r="AB210" s="10">
        <v>68344</v>
      </c>
      <c r="AC210" s="12">
        <v>694296</v>
      </c>
      <c r="AD210" s="6">
        <f t="shared" si="7"/>
        <v>162517746</v>
      </c>
    </row>
    <row r="211" spans="1:30" x14ac:dyDescent="0.15">
      <c r="A211" s="50">
        <v>43404</v>
      </c>
      <c r="B211" s="10">
        <v>84940413</v>
      </c>
      <c r="C211" s="10">
        <v>65168</v>
      </c>
      <c r="D211" s="10">
        <v>282193</v>
      </c>
      <c r="E211" s="10">
        <v>33641</v>
      </c>
      <c r="F211" s="10">
        <v>1414005</v>
      </c>
      <c r="G211" s="10">
        <v>691313</v>
      </c>
      <c r="H211" s="16">
        <f t="shared" si="3"/>
        <v>0.48890421179557358</v>
      </c>
      <c r="I211" s="10">
        <v>3664817</v>
      </c>
      <c r="J211" s="10">
        <v>2309746</v>
      </c>
      <c r="K211" s="10">
        <v>13452849</v>
      </c>
      <c r="L211" s="10">
        <v>639542</v>
      </c>
      <c r="M211" s="10">
        <v>5282994</v>
      </c>
      <c r="N211" s="15">
        <v>4898743.92</v>
      </c>
      <c r="O211" s="10">
        <v>4943844</v>
      </c>
      <c r="P211" s="16">
        <f t="shared" si="4"/>
        <v>1.0092064579689235</v>
      </c>
      <c r="Q211" s="10">
        <v>112</v>
      </c>
      <c r="R211" s="10">
        <v>8362826</v>
      </c>
      <c r="S211" s="10">
        <v>831868</v>
      </c>
      <c r="T211" s="10">
        <v>40755343</v>
      </c>
      <c r="U211" s="10">
        <v>4072564</v>
      </c>
      <c r="V211" s="15">
        <v>859</v>
      </c>
      <c r="W211" s="1">
        <v>290</v>
      </c>
      <c r="X211" s="64">
        <f t="shared" si="5"/>
        <v>0.33760186263096625</v>
      </c>
      <c r="Y211" s="4">
        <v>9411669</v>
      </c>
      <c r="Z211" s="10">
        <v>8014042</v>
      </c>
      <c r="AA211" s="16">
        <f t="shared" si="6"/>
        <v>0.85150062119694181</v>
      </c>
      <c r="AB211" s="10">
        <v>70668</v>
      </c>
      <c r="AC211" s="12">
        <v>727560</v>
      </c>
      <c r="AD211" s="6">
        <f t="shared" si="7"/>
        <v>179141793</v>
      </c>
    </row>
    <row r="212" spans="1:30" x14ac:dyDescent="0.15">
      <c r="A212" s="50">
        <v>43434</v>
      </c>
      <c r="B212" s="10">
        <v>65928110</v>
      </c>
      <c r="C212" s="10">
        <v>51310</v>
      </c>
      <c r="D212" s="10">
        <v>196499</v>
      </c>
      <c r="E212" s="10">
        <v>33412</v>
      </c>
      <c r="F212" s="10">
        <v>1326901</v>
      </c>
      <c r="G212" s="10">
        <v>571532</v>
      </c>
      <c r="H212" s="16">
        <f t="shared" si="3"/>
        <v>0.43072693441334359</v>
      </c>
      <c r="I212" s="10">
        <v>3044220</v>
      </c>
      <c r="J212" s="10">
        <v>1846654</v>
      </c>
      <c r="K212" s="10">
        <v>10155806</v>
      </c>
      <c r="L212" s="10">
        <v>499438</v>
      </c>
      <c r="M212" s="10">
        <v>4187957</v>
      </c>
      <c r="N212" s="15">
        <v>4798038.959999999</v>
      </c>
      <c r="O212" s="10">
        <v>4300116</v>
      </c>
      <c r="P212" s="16">
        <f t="shared" si="4"/>
        <v>0.89622365217309552</v>
      </c>
      <c r="Q212" s="10">
        <v>145</v>
      </c>
      <c r="R212" s="10">
        <v>6795942</v>
      </c>
      <c r="S212" s="10">
        <v>675610</v>
      </c>
      <c r="T212" s="10">
        <v>30841273</v>
      </c>
      <c r="U212" s="10">
        <v>3229980</v>
      </c>
      <c r="V212" s="15">
        <v>836.00000000000011</v>
      </c>
      <c r="W212" s="1">
        <v>265</v>
      </c>
      <c r="X212" s="64">
        <f t="shared" si="5"/>
        <v>0.31698564593301432</v>
      </c>
      <c r="Y212" s="4">
        <v>9666845</v>
      </c>
      <c r="Z212" s="10">
        <v>6697267</v>
      </c>
      <c r="AA212" s="16">
        <f t="shared" si="6"/>
        <v>0.69280794302587867</v>
      </c>
      <c r="AB212" s="10">
        <v>57003</v>
      </c>
      <c r="AC212" s="12">
        <v>603024</v>
      </c>
      <c r="AD212" s="6">
        <f t="shared" si="7"/>
        <v>139715563</v>
      </c>
    </row>
    <row r="213" spans="1:30" x14ac:dyDescent="0.15">
      <c r="A213" s="50">
        <v>43465</v>
      </c>
      <c r="B213" s="10">
        <v>61105568</v>
      </c>
      <c r="C213" s="10">
        <v>49484</v>
      </c>
      <c r="D213" s="10">
        <v>219000</v>
      </c>
      <c r="E213" s="10">
        <v>22819</v>
      </c>
      <c r="F213" s="10">
        <v>976352</v>
      </c>
      <c r="G213" s="10">
        <v>685866</v>
      </c>
      <c r="H213" s="16">
        <f t="shared" si="3"/>
        <v>0.70247820458195409</v>
      </c>
      <c r="I213" s="10">
        <v>2979899</v>
      </c>
      <c r="J213" s="10">
        <v>1825237</v>
      </c>
      <c r="K213" s="10">
        <v>10074926</v>
      </c>
      <c r="L213" s="10">
        <v>495251</v>
      </c>
      <c r="M213" s="10">
        <v>4047707</v>
      </c>
      <c r="N213" s="15">
        <v>5376924</v>
      </c>
      <c r="O213" s="10">
        <v>3563604</v>
      </c>
      <c r="P213" s="16">
        <f t="shared" si="4"/>
        <v>0.66275885617873709</v>
      </c>
      <c r="Q213" s="10">
        <v>4</v>
      </c>
      <c r="R213" s="10">
        <v>6616632</v>
      </c>
      <c r="S213" s="10">
        <v>667768</v>
      </c>
      <c r="T213" s="10">
        <v>27943019</v>
      </c>
      <c r="U213" s="10">
        <v>3138824</v>
      </c>
      <c r="V213" s="15">
        <v>791.99999999999989</v>
      </c>
      <c r="W213" s="1">
        <v>299</v>
      </c>
      <c r="X213" s="64">
        <f t="shared" si="5"/>
        <v>0.3775252525252526</v>
      </c>
      <c r="Y213" s="4">
        <v>11375534</v>
      </c>
      <c r="Z213" s="10">
        <v>6508621</v>
      </c>
      <c r="AA213" s="16">
        <f t="shared" si="6"/>
        <v>0.57215960147453293</v>
      </c>
      <c r="AB213" s="10">
        <v>58308</v>
      </c>
      <c r="AC213" s="12">
        <v>415548</v>
      </c>
      <c r="AD213" s="6">
        <f t="shared" si="7"/>
        <v>130418384</v>
      </c>
    </row>
    <row r="214" spans="1:30" x14ac:dyDescent="0.15">
      <c r="A214" s="50">
        <v>43496</v>
      </c>
      <c r="B214" s="10">
        <v>76318154</v>
      </c>
      <c r="C214" s="10">
        <v>58579</v>
      </c>
      <c r="D214" s="10">
        <v>217421</v>
      </c>
      <c r="E214" s="10">
        <v>36485</v>
      </c>
      <c r="F214" s="10">
        <v>1187649</v>
      </c>
      <c r="G214" s="10">
        <v>557863</v>
      </c>
      <c r="H214" s="16">
        <f t="shared" si="3"/>
        <v>0.46972043086804266</v>
      </c>
      <c r="I214" s="10">
        <v>3453784</v>
      </c>
      <c r="J214" s="10">
        <v>2273574</v>
      </c>
      <c r="K214" s="10">
        <v>12608439</v>
      </c>
      <c r="L214" s="10">
        <v>620138</v>
      </c>
      <c r="M214" s="10">
        <v>4890463</v>
      </c>
      <c r="N214" s="15">
        <v>3666080.04</v>
      </c>
      <c r="O214" s="10">
        <v>4737480</v>
      </c>
      <c r="P214" s="16">
        <f t="shared" si="4"/>
        <v>1.2922467453820239</v>
      </c>
      <c r="Q214" s="10">
        <v>155</v>
      </c>
      <c r="R214" s="10">
        <v>7532562</v>
      </c>
      <c r="S214" s="10">
        <v>898449</v>
      </c>
      <c r="T214" s="10">
        <v>31371203</v>
      </c>
      <c r="U214" s="10">
        <v>4038960</v>
      </c>
      <c r="V214" s="15">
        <v>754</v>
      </c>
      <c r="W214" s="1">
        <v>317</v>
      </c>
      <c r="X214" s="64">
        <f t="shared" si="5"/>
        <v>0.42042440318302388</v>
      </c>
      <c r="Y214" s="4">
        <v>9646289</v>
      </c>
      <c r="Z214" s="10">
        <v>7022528</v>
      </c>
      <c r="AA214" s="16">
        <f t="shared" si="6"/>
        <v>0.72800306936688297</v>
      </c>
      <c r="AB214" s="10">
        <v>62997</v>
      </c>
      <c r="AC214" s="12">
        <v>656364</v>
      </c>
      <c r="AD214" s="6">
        <f t="shared" si="7"/>
        <v>157355915</v>
      </c>
    </row>
    <row r="215" spans="1:30" x14ac:dyDescent="0.15">
      <c r="A215" s="50">
        <v>43524</v>
      </c>
      <c r="B215" s="10">
        <v>48484342</v>
      </c>
      <c r="C215" s="10">
        <v>39005</v>
      </c>
      <c r="D215" s="10">
        <v>146615</v>
      </c>
      <c r="E215" s="10">
        <v>20487</v>
      </c>
      <c r="F215" s="10">
        <v>983216</v>
      </c>
      <c r="G215" s="10">
        <v>418485</v>
      </c>
      <c r="H215" s="16">
        <f t="shared" si="3"/>
        <v>0.42562875299018732</v>
      </c>
      <c r="I215" s="10">
        <v>2385972</v>
      </c>
      <c r="J215" s="10">
        <v>1452413</v>
      </c>
      <c r="K215" s="10">
        <v>7585869</v>
      </c>
      <c r="L215" s="10">
        <v>395997</v>
      </c>
      <c r="M215" s="10">
        <v>3191687</v>
      </c>
      <c r="N215" s="15">
        <v>3435384</v>
      </c>
      <c r="O215" s="10">
        <v>2990496</v>
      </c>
      <c r="P215" s="16">
        <f t="shared" si="4"/>
        <v>0.87049831983848092</v>
      </c>
      <c r="Q215" s="10">
        <v>60</v>
      </c>
      <c r="R215" s="10">
        <v>5462879</v>
      </c>
      <c r="S215" s="10">
        <v>573539</v>
      </c>
      <c r="T215" s="10">
        <v>21230394</v>
      </c>
      <c r="U215" s="10">
        <v>2610529</v>
      </c>
      <c r="V215" s="15">
        <v>694</v>
      </c>
      <c r="W215" s="1">
        <v>227</v>
      </c>
      <c r="X215" s="64">
        <f t="shared" si="5"/>
        <v>0.32708933717579253</v>
      </c>
      <c r="Y215" s="4">
        <v>8299713</v>
      </c>
      <c r="Z215" s="10">
        <v>5233234</v>
      </c>
      <c r="AA215" s="16">
        <f t="shared" si="6"/>
        <v>0.63053192321228457</v>
      </c>
      <c r="AB215" s="10">
        <v>49186</v>
      </c>
      <c r="AC215" s="12">
        <v>359940</v>
      </c>
      <c r="AD215" s="6">
        <f t="shared" si="7"/>
        <v>102631356</v>
      </c>
    </row>
    <row r="216" spans="1:30" x14ac:dyDescent="0.15">
      <c r="A216" s="50">
        <v>43555</v>
      </c>
      <c r="B216" s="10">
        <v>81359822</v>
      </c>
      <c r="C216" s="10">
        <v>63915</v>
      </c>
      <c r="D216" s="10">
        <v>250046</v>
      </c>
      <c r="E216" s="10">
        <v>35346</v>
      </c>
      <c r="F216" s="10">
        <v>1150059</v>
      </c>
      <c r="G216" s="10">
        <v>684343</v>
      </c>
      <c r="H216" s="16">
        <f t="shared" si="3"/>
        <v>0.59505034089555409</v>
      </c>
      <c r="I216" s="10">
        <v>3851408</v>
      </c>
      <c r="J216" s="10">
        <v>2457006</v>
      </c>
      <c r="K216" s="10">
        <v>12339485</v>
      </c>
      <c r="L216" s="10">
        <v>621183</v>
      </c>
      <c r="M216" s="10">
        <v>5611255</v>
      </c>
      <c r="N216" s="15">
        <v>4628544.0000000009</v>
      </c>
      <c r="O216" s="10">
        <v>4049436</v>
      </c>
      <c r="P216" s="16">
        <f t="shared" si="4"/>
        <v>0.87488333264197105</v>
      </c>
      <c r="Q216" s="10">
        <v>102</v>
      </c>
      <c r="R216" s="10">
        <v>8971105</v>
      </c>
      <c r="S216" s="10">
        <v>962779</v>
      </c>
      <c r="T216" s="10">
        <v>36130590</v>
      </c>
      <c r="U216" s="10">
        <v>4322743</v>
      </c>
      <c r="V216" s="15">
        <v>789</v>
      </c>
      <c r="W216" s="1">
        <v>231</v>
      </c>
      <c r="X216" s="64">
        <f t="shared" si="5"/>
        <v>0.29277566539923955</v>
      </c>
      <c r="Y216" s="4">
        <v>12021584</v>
      </c>
      <c r="Z216" s="10">
        <v>8536239</v>
      </c>
      <c r="AA216" s="16">
        <f t="shared" si="6"/>
        <v>0.71007605986033118</v>
      </c>
      <c r="AB216" s="10">
        <v>48067</v>
      </c>
      <c r="AC216" s="12">
        <v>540432</v>
      </c>
      <c r="AD216" s="6">
        <f t="shared" si="7"/>
        <v>170835533</v>
      </c>
    </row>
    <row r="217" spans="1:30" x14ac:dyDescent="0.15">
      <c r="A217" s="50">
        <v>43585</v>
      </c>
      <c r="B217" s="10">
        <v>92200549</v>
      </c>
      <c r="C217" s="10">
        <v>70291</v>
      </c>
      <c r="D217" s="10">
        <v>269634</v>
      </c>
      <c r="E217" s="10">
        <v>33445</v>
      </c>
      <c r="F217" s="10">
        <v>1774334</v>
      </c>
      <c r="G217" s="10">
        <v>750269</v>
      </c>
      <c r="H217" s="16">
        <f t="shared" si="3"/>
        <v>0.42284541692826716</v>
      </c>
      <c r="I217" s="10">
        <v>4069685</v>
      </c>
      <c r="J217" s="10">
        <v>2687510</v>
      </c>
      <c r="K217" s="10">
        <v>13474403</v>
      </c>
      <c r="L217" s="10">
        <v>680932</v>
      </c>
      <c r="M217" s="10">
        <v>6121269</v>
      </c>
      <c r="N217" s="15">
        <v>4196994</v>
      </c>
      <c r="O217" s="10">
        <v>4827768</v>
      </c>
      <c r="P217" s="16">
        <f t="shared" si="4"/>
        <v>1.1502918517396021</v>
      </c>
      <c r="Q217" s="10">
        <v>47</v>
      </c>
      <c r="R217" s="10">
        <v>9810934</v>
      </c>
      <c r="S217" s="10">
        <v>1043877</v>
      </c>
      <c r="T217" s="10">
        <v>40868777</v>
      </c>
      <c r="U217" s="10">
        <v>4727748</v>
      </c>
      <c r="V217" s="15">
        <v>894.99999999999989</v>
      </c>
      <c r="W217" s="1">
        <v>224</v>
      </c>
      <c r="X217" s="64">
        <f t="shared" si="5"/>
        <v>0.25027932960893856</v>
      </c>
      <c r="Y217" s="4">
        <v>9250400</v>
      </c>
      <c r="Z217" s="10">
        <v>9053151</v>
      </c>
      <c r="AA217" s="16">
        <f t="shared" si="6"/>
        <v>0.97867670587217848</v>
      </c>
      <c r="AB217" s="10">
        <v>56099</v>
      </c>
      <c r="AC217" s="12">
        <v>803052</v>
      </c>
      <c r="AD217" s="6">
        <f t="shared" si="7"/>
        <v>191549664</v>
      </c>
    </row>
    <row r="218" spans="1:30" x14ac:dyDescent="0.15">
      <c r="A218" s="50">
        <v>43616</v>
      </c>
      <c r="B218" s="10">
        <v>89959957</v>
      </c>
      <c r="C218" s="10">
        <v>67049</v>
      </c>
      <c r="D218" s="10">
        <v>251985</v>
      </c>
      <c r="E218" s="10">
        <v>38812</v>
      </c>
      <c r="F218" s="10">
        <v>1340494</v>
      </c>
      <c r="G218" s="10">
        <v>715063</v>
      </c>
      <c r="H218" s="16">
        <f t="shared" si="3"/>
        <v>0.53343245102178749</v>
      </c>
      <c r="I218" s="10">
        <v>3912784</v>
      </c>
      <c r="J218" s="10">
        <v>2543437</v>
      </c>
      <c r="K218" s="10">
        <v>12938016</v>
      </c>
      <c r="L218" s="10">
        <v>629719</v>
      </c>
      <c r="M218" s="10">
        <v>5622377</v>
      </c>
      <c r="N218" s="15">
        <v>4961962.92</v>
      </c>
      <c r="O218" s="10">
        <v>4432704</v>
      </c>
      <c r="P218" s="16">
        <f t="shared" si="4"/>
        <v>0.89333678454816023</v>
      </c>
      <c r="Q218" s="10">
        <v>12</v>
      </c>
      <c r="R218" s="10">
        <v>9380694</v>
      </c>
      <c r="S218" s="10">
        <v>978680</v>
      </c>
      <c r="T218" s="10">
        <v>40363529</v>
      </c>
      <c r="U218" s="10">
        <v>4469752</v>
      </c>
      <c r="V218" s="15">
        <v>981</v>
      </c>
      <c r="W218" s="1">
        <v>297</v>
      </c>
      <c r="X218" s="64">
        <f t="shared" si="5"/>
        <v>0.30275229357798167</v>
      </c>
      <c r="Y218" s="4">
        <v>9016330</v>
      </c>
      <c r="Z218" s="10">
        <v>8552947</v>
      </c>
      <c r="AA218" s="16">
        <f t="shared" si="6"/>
        <v>0.9486062511021669</v>
      </c>
      <c r="AB218" s="10">
        <v>56555</v>
      </c>
      <c r="AC218" s="12">
        <v>695772</v>
      </c>
      <c r="AD218" s="6">
        <f t="shared" si="7"/>
        <v>185610141</v>
      </c>
    </row>
    <row r="219" spans="1:30" x14ac:dyDescent="0.15">
      <c r="A219" s="50">
        <v>43646</v>
      </c>
      <c r="B219" s="10">
        <v>83977723</v>
      </c>
      <c r="C219" s="10">
        <v>65853</v>
      </c>
      <c r="D219" s="10">
        <v>265113</v>
      </c>
      <c r="E219" s="10">
        <v>31781</v>
      </c>
      <c r="F219" s="10">
        <v>2023764</v>
      </c>
      <c r="G219" s="10">
        <v>807816</v>
      </c>
      <c r="H219" s="16">
        <f t="shared" ref="H219:H282" si="8">G219/F219</f>
        <v>0.39916512004364146</v>
      </c>
      <c r="I219" s="10">
        <v>3422929</v>
      </c>
      <c r="J219" s="10">
        <v>2226132</v>
      </c>
      <c r="K219" s="10">
        <v>12081922</v>
      </c>
      <c r="L219" s="10">
        <v>563070</v>
      </c>
      <c r="M219" s="10">
        <v>4972552</v>
      </c>
      <c r="N219" s="15">
        <v>4503819</v>
      </c>
      <c r="O219" s="10">
        <v>4013496</v>
      </c>
      <c r="P219" s="16">
        <f t="shared" ref="P219:P282" si="9">O219/N219</f>
        <v>0.89113172620835779</v>
      </c>
      <c r="Q219" s="10">
        <v>62</v>
      </c>
      <c r="R219" s="10">
        <v>8499809</v>
      </c>
      <c r="S219" s="10">
        <v>846256</v>
      </c>
      <c r="T219" s="10">
        <v>39047553</v>
      </c>
      <c r="U219" s="10">
        <v>3955263</v>
      </c>
      <c r="V219" s="15">
        <v>987</v>
      </c>
      <c r="W219" s="1">
        <v>199</v>
      </c>
      <c r="X219" s="64">
        <f t="shared" ref="X219:X282" si="10">W219/V219</f>
        <v>0.2016210739614995</v>
      </c>
      <c r="Y219" s="4">
        <v>12011496</v>
      </c>
      <c r="Z219" s="10">
        <v>7911258</v>
      </c>
      <c r="AA219" s="16">
        <f t="shared" ref="AA219:AA282" si="11">Z219/Y219</f>
        <v>0.65864052237956039</v>
      </c>
      <c r="AB219" s="10">
        <v>51154</v>
      </c>
      <c r="AC219" s="12">
        <v>634236</v>
      </c>
      <c r="AD219" s="6">
        <f t="shared" si="7"/>
        <v>173374177</v>
      </c>
    </row>
    <row r="220" spans="1:30" x14ac:dyDescent="0.15">
      <c r="A220" s="50">
        <v>43677</v>
      </c>
      <c r="B220" s="10">
        <v>101767678</v>
      </c>
      <c r="C220" s="10">
        <v>67864</v>
      </c>
      <c r="D220" s="10">
        <v>277746</v>
      </c>
      <c r="E220" s="10">
        <v>34828</v>
      </c>
      <c r="F220" s="10">
        <v>1492401</v>
      </c>
      <c r="G220" s="10">
        <v>830194</v>
      </c>
      <c r="H220" s="16">
        <f t="shared" si="8"/>
        <v>0.55628078512410539</v>
      </c>
      <c r="I220" s="10">
        <v>3602755</v>
      </c>
      <c r="J220" s="10">
        <v>2435915</v>
      </c>
      <c r="K220" s="10">
        <v>13886252</v>
      </c>
      <c r="L220" s="10">
        <v>666415</v>
      </c>
      <c r="M220" s="10">
        <v>5491676</v>
      </c>
      <c r="N220" s="15">
        <v>4254810.959999999</v>
      </c>
      <c r="O220" s="10">
        <v>4674888</v>
      </c>
      <c r="P220" s="16">
        <f t="shared" si="9"/>
        <v>1.0987298951584916</v>
      </c>
      <c r="Q220" s="10">
        <v>125</v>
      </c>
      <c r="R220" s="10">
        <v>9178115</v>
      </c>
      <c r="S220" s="10">
        <v>946084</v>
      </c>
      <c r="T220" s="10">
        <v>46967477</v>
      </c>
      <c r="U220" s="10">
        <v>4490138</v>
      </c>
      <c r="V220" s="15">
        <v>1104</v>
      </c>
      <c r="W220" s="1">
        <v>377</v>
      </c>
      <c r="X220" s="64">
        <f t="shared" si="10"/>
        <v>0.34148550724637683</v>
      </c>
      <c r="Y220" s="4">
        <v>6660894</v>
      </c>
      <c r="Z220" s="10">
        <v>7915867</v>
      </c>
      <c r="AA220" s="16">
        <f t="shared" si="11"/>
        <v>1.1884090934340046</v>
      </c>
      <c r="AB220" s="10">
        <v>49142</v>
      </c>
      <c r="AC220" s="12">
        <v>823188</v>
      </c>
      <c r="AD220" s="6">
        <f t="shared" si="7"/>
        <v>204106724</v>
      </c>
    </row>
    <row r="221" spans="1:30" x14ac:dyDescent="0.15">
      <c r="A221" s="50">
        <v>43708</v>
      </c>
      <c r="B221" s="10">
        <v>96889624</v>
      </c>
      <c r="C221" s="10">
        <v>69313</v>
      </c>
      <c r="D221" s="10">
        <v>285697</v>
      </c>
      <c r="E221" s="10">
        <v>31014</v>
      </c>
      <c r="F221" s="10">
        <v>937044</v>
      </c>
      <c r="G221" s="10">
        <v>679665</v>
      </c>
      <c r="H221" s="16">
        <f t="shared" si="8"/>
        <v>0.72532879992828514</v>
      </c>
      <c r="I221" s="10">
        <v>3277064</v>
      </c>
      <c r="J221" s="10">
        <v>2256004</v>
      </c>
      <c r="K221" s="10">
        <v>13199709</v>
      </c>
      <c r="L221" s="10">
        <v>608404</v>
      </c>
      <c r="M221" s="10">
        <v>5025672</v>
      </c>
      <c r="N221" s="15">
        <v>4172471.04</v>
      </c>
      <c r="O221" s="10">
        <v>4039620</v>
      </c>
      <c r="P221" s="16">
        <f t="shared" si="9"/>
        <v>0.96816010495305915</v>
      </c>
      <c r="Q221" s="10">
        <v>27</v>
      </c>
      <c r="R221" s="10">
        <v>8365261</v>
      </c>
      <c r="S221" s="10">
        <v>882991</v>
      </c>
      <c r="T221" s="10">
        <v>46051763</v>
      </c>
      <c r="U221" s="10">
        <v>4240671</v>
      </c>
      <c r="V221" s="15">
        <v>941.00000000000011</v>
      </c>
      <c r="W221" s="1">
        <v>353</v>
      </c>
      <c r="X221" s="64">
        <f t="shared" si="10"/>
        <v>0.37513283740701375</v>
      </c>
      <c r="Y221" s="4">
        <v>11429902</v>
      </c>
      <c r="Z221" s="10">
        <v>6411329</v>
      </c>
      <c r="AA221" s="16">
        <f t="shared" si="11"/>
        <v>0.56092598169258145</v>
      </c>
      <c r="AB221" s="10">
        <v>56318</v>
      </c>
      <c r="AC221" s="12">
        <v>759492</v>
      </c>
      <c r="AD221" s="6">
        <f t="shared" si="7"/>
        <v>193129991</v>
      </c>
    </row>
    <row r="222" spans="1:30" x14ac:dyDescent="0.15">
      <c r="A222" s="50">
        <v>43738</v>
      </c>
      <c r="B222" s="10">
        <v>87197907</v>
      </c>
      <c r="C222" s="10">
        <v>65828</v>
      </c>
      <c r="D222" s="10">
        <v>240680</v>
      </c>
      <c r="E222" s="10">
        <v>26512</v>
      </c>
      <c r="F222" s="10">
        <v>1976972</v>
      </c>
      <c r="G222" s="10">
        <v>669692</v>
      </c>
      <c r="H222" s="16">
        <f t="shared" si="8"/>
        <v>0.33874632518821712</v>
      </c>
      <c r="I222" s="10">
        <v>3133869</v>
      </c>
      <c r="J222" s="10">
        <v>2110509</v>
      </c>
      <c r="K222" s="10">
        <v>12004846</v>
      </c>
      <c r="L222" s="10">
        <v>573737</v>
      </c>
      <c r="M222" s="10">
        <v>4776883</v>
      </c>
      <c r="N222" s="15">
        <v>3878490.9599999995</v>
      </c>
      <c r="O222" s="10">
        <v>3936972</v>
      </c>
      <c r="P222" s="16">
        <f t="shared" si="9"/>
        <v>1.0150782973592389</v>
      </c>
      <c r="Q222" s="10">
        <v>34</v>
      </c>
      <c r="R222" s="10">
        <v>8031553</v>
      </c>
      <c r="S222" s="10">
        <v>788989</v>
      </c>
      <c r="T222" s="10">
        <v>41086431</v>
      </c>
      <c r="U222" s="10">
        <v>3831199</v>
      </c>
      <c r="V222" s="15">
        <v>898</v>
      </c>
      <c r="W222" s="1">
        <v>268</v>
      </c>
      <c r="X222" s="64">
        <f t="shared" si="10"/>
        <v>0.2984409799554566</v>
      </c>
      <c r="Y222" s="4">
        <v>10560944</v>
      </c>
      <c r="Z222" s="10">
        <v>6545648</v>
      </c>
      <c r="AA222" s="16">
        <f t="shared" si="11"/>
        <v>0.61979762415178041</v>
      </c>
      <c r="AB222" s="10">
        <v>68174</v>
      </c>
      <c r="AC222" s="12">
        <v>667560</v>
      </c>
      <c r="AD222" s="6">
        <f t="shared" si="7"/>
        <v>175757291</v>
      </c>
    </row>
    <row r="223" spans="1:30" x14ac:dyDescent="0.15">
      <c r="A223" s="50">
        <v>43769</v>
      </c>
      <c r="B223" s="10">
        <v>82880111</v>
      </c>
      <c r="C223" s="10">
        <v>74544</v>
      </c>
      <c r="D223" s="10">
        <v>239130</v>
      </c>
      <c r="E223" s="10">
        <v>31902</v>
      </c>
      <c r="F223" s="10">
        <v>1562378</v>
      </c>
      <c r="G223" s="10">
        <v>744458</v>
      </c>
      <c r="H223" s="16">
        <f t="shared" si="8"/>
        <v>0.47649032436452637</v>
      </c>
      <c r="I223" s="10">
        <v>3435045</v>
      </c>
      <c r="J223" s="10">
        <v>2164563</v>
      </c>
      <c r="K223" s="10">
        <v>11624789</v>
      </c>
      <c r="L223" s="10">
        <v>579078</v>
      </c>
      <c r="M223" s="10">
        <v>4896635</v>
      </c>
      <c r="N223" s="15">
        <v>3721257</v>
      </c>
      <c r="O223" s="10">
        <v>4266204</v>
      </c>
      <c r="P223" s="16">
        <f t="shared" si="9"/>
        <v>1.1464416459277067</v>
      </c>
      <c r="Q223" s="10">
        <v>119</v>
      </c>
      <c r="R223" s="10">
        <v>8356377</v>
      </c>
      <c r="S223" s="10">
        <v>800713</v>
      </c>
      <c r="T223" s="10">
        <v>38095069</v>
      </c>
      <c r="U223" s="10">
        <v>3778100</v>
      </c>
      <c r="V223" s="15">
        <v>931</v>
      </c>
      <c r="W223" s="1">
        <v>376</v>
      </c>
      <c r="X223" s="64">
        <f t="shared" si="10"/>
        <v>0.40386680988184748</v>
      </c>
      <c r="Y223" s="4">
        <v>9296465</v>
      </c>
      <c r="Z223" s="10">
        <v>7336719</v>
      </c>
      <c r="AA223" s="16">
        <f t="shared" si="11"/>
        <v>0.78919449489671611</v>
      </c>
      <c r="AB223" s="10">
        <v>82028</v>
      </c>
      <c r="AC223" s="12">
        <v>706788</v>
      </c>
      <c r="AD223" s="6">
        <f t="shared" si="7"/>
        <v>170092748</v>
      </c>
    </row>
    <row r="224" spans="1:30" x14ac:dyDescent="0.15">
      <c r="A224" s="50">
        <v>43799</v>
      </c>
      <c r="B224" s="10">
        <v>67023801</v>
      </c>
      <c r="C224" s="10">
        <v>52871</v>
      </c>
      <c r="D224" s="10">
        <v>214225</v>
      </c>
      <c r="E224" s="10">
        <v>29543</v>
      </c>
      <c r="F224" s="10">
        <v>905281</v>
      </c>
      <c r="G224" s="10">
        <v>717728</v>
      </c>
      <c r="H224" s="16">
        <f t="shared" si="8"/>
        <v>0.79282344377049774</v>
      </c>
      <c r="I224" s="10">
        <v>2954434</v>
      </c>
      <c r="J224" s="10">
        <v>1824150</v>
      </c>
      <c r="K224" s="10">
        <v>9379090</v>
      </c>
      <c r="L224" s="10">
        <v>457371</v>
      </c>
      <c r="M224" s="10">
        <v>4090149</v>
      </c>
      <c r="N224" s="15">
        <v>3847160.04</v>
      </c>
      <c r="O224" s="10">
        <v>3321348</v>
      </c>
      <c r="P224" s="16">
        <f t="shared" si="9"/>
        <v>0.86332462529944554</v>
      </c>
      <c r="Q224" s="10">
        <v>76</v>
      </c>
      <c r="R224" s="10">
        <v>7089135</v>
      </c>
      <c r="S224" s="10">
        <v>689476</v>
      </c>
      <c r="T224" s="10">
        <v>30073673</v>
      </c>
      <c r="U224" s="10">
        <v>3162412</v>
      </c>
      <c r="V224" s="15">
        <v>868</v>
      </c>
      <c r="W224" s="1">
        <v>419</v>
      </c>
      <c r="X224" s="64">
        <f t="shared" si="10"/>
        <v>0.48271889400921658</v>
      </c>
      <c r="Y224" s="4">
        <v>8827814</v>
      </c>
      <c r="Z224" s="10">
        <v>6387131</v>
      </c>
      <c r="AA224" s="16">
        <f t="shared" si="11"/>
        <v>0.7235235132955905</v>
      </c>
      <c r="AB224" s="10">
        <v>65279</v>
      </c>
      <c r="AC224" s="12">
        <v>472548</v>
      </c>
      <c r="AD224" s="6">
        <f t="shared" si="7"/>
        <v>138004859</v>
      </c>
    </row>
    <row r="225" spans="1:30" x14ac:dyDescent="0.15">
      <c r="A225" s="50">
        <v>43830</v>
      </c>
      <c r="B225" s="10">
        <v>61698309</v>
      </c>
      <c r="C225" s="10">
        <v>53124</v>
      </c>
      <c r="D225" s="10">
        <v>160780</v>
      </c>
      <c r="E225" s="10">
        <v>32080</v>
      </c>
      <c r="F225" s="10">
        <v>1364100</v>
      </c>
      <c r="G225" s="10">
        <v>695541</v>
      </c>
      <c r="H225" s="16">
        <f t="shared" si="8"/>
        <v>0.50989003738728833</v>
      </c>
      <c r="I225" s="10">
        <v>2864608</v>
      </c>
      <c r="J225" s="10">
        <v>1796311</v>
      </c>
      <c r="K225" s="10">
        <v>9032962</v>
      </c>
      <c r="L225" s="10">
        <v>449119</v>
      </c>
      <c r="M225" s="10">
        <v>3909460</v>
      </c>
      <c r="N225" s="15">
        <v>4127616</v>
      </c>
      <c r="O225" s="10">
        <v>2914584</v>
      </c>
      <c r="P225" s="16">
        <f t="shared" si="9"/>
        <v>0.70611801097776539</v>
      </c>
      <c r="Q225" s="10">
        <v>112</v>
      </c>
      <c r="R225" s="10">
        <v>6809056</v>
      </c>
      <c r="S225" s="10">
        <v>654827</v>
      </c>
      <c r="T225" s="10">
        <v>27352822</v>
      </c>
      <c r="U225" s="10">
        <v>3053695</v>
      </c>
      <c r="V225" s="15">
        <v>808</v>
      </c>
      <c r="W225" s="1">
        <v>324</v>
      </c>
      <c r="X225" s="64">
        <f t="shared" si="10"/>
        <v>0.40099009900990101</v>
      </c>
      <c r="Y225" s="4">
        <v>12319130</v>
      </c>
      <c r="Z225" s="10">
        <v>6282796</v>
      </c>
      <c r="AA225" s="16">
        <f t="shared" si="11"/>
        <v>0.51000322263016951</v>
      </c>
      <c r="AB225" s="10">
        <v>62270</v>
      </c>
      <c r="AC225" s="12">
        <v>397956</v>
      </c>
      <c r="AD225" s="6">
        <f t="shared" si="7"/>
        <v>128220736</v>
      </c>
    </row>
    <row r="226" spans="1:30" x14ac:dyDescent="0.15">
      <c r="A226" s="50">
        <v>43861</v>
      </c>
      <c r="B226" s="10">
        <v>76336461</v>
      </c>
      <c r="C226" s="10">
        <v>62437</v>
      </c>
      <c r="D226" s="10">
        <v>218595</v>
      </c>
      <c r="E226" s="10">
        <v>33362</v>
      </c>
      <c r="F226" s="10">
        <v>1058013</v>
      </c>
      <c r="G226" s="10">
        <v>625414</v>
      </c>
      <c r="H226" s="16">
        <f t="shared" si="8"/>
        <v>0.59112128111847395</v>
      </c>
      <c r="I226" s="10">
        <v>3369601</v>
      </c>
      <c r="J226" s="10">
        <v>2222178</v>
      </c>
      <c r="K226" s="10">
        <v>11273303</v>
      </c>
      <c r="L226" s="10">
        <v>556416</v>
      </c>
      <c r="M226" s="10">
        <v>4712103</v>
      </c>
      <c r="N226" s="15">
        <v>3114381.96</v>
      </c>
      <c r="O226" s="10">
        <v>3854544</v>
      </c>
      <c r="P226" s="16">
        <f t="shared" si="9"/>
        <v>1.2376593653271739</v>
      </c>
      <c r="Q226" s="10">
        <v>12</v>
      </c>
      <c r="R226" s="10">
        <v>7786783</v>
      </c>
      <c r="S226" s="10">
        <v>867566</v>
      </c>
      <c r="T226" s="10">
        <v>30915928</v>
      </c>
      <c r="U226" s="10">
        <v>3913069</v>
      </c>
      <c r="V226" s="15">
        <v>717</v>
      </c>
      <c r="W226" s="1">
        <v>230</v>
      </c>
      <c r="X226" s="64">
        <f t="shared" si="10"/>
        <v>0.32078103207810321</v>
      </c>
      <c r="Y226" s="4">
        <v>9383124</v>
      </c>
      <c r="Z226" s="10">
        <v>6577950</v>
      </c>
      <c r="AA226" s="16">
        <f t="shared" si="11"/>
        <v>0.70104050633882697</v>
      </c>
      <c r="AB226" s="10">
        <v>77159</v>
      </c>
      <c r="AC226" s="12">
        <v>591144</v>
      </c>
      <c r="AD226" s="6">
        <f t="shared" si="7"/>
        <v>153994255</v>
      </c>
    </row>
    <row r="227" spans="1:30" x14ac:dyDescent="0.15">
      <c r="A227" s="50">
        <v>43890</v>
      </c>
      <c r="B227" s="10">
        <v>66176193</v>
      </c>
      <c r="C227" s="10">
        <v>55441</v>
      </c>
      <c r="D227" s="10">
        <v>200834</v>
      </c>
      <c r="E227" s="10">
        <v>31126</v>
      </c>
      <c r="F227" s="10">
        <v>1514398</v>
      </c>
      <c r="G227" s="10">
        <v>638597</v>
      </c>
      <c r="H227" s="16">
        <f t="shared" si="8"/>
        <v>0.42168373175347562</v>
      </c>
      <c r="I227" s="10">
        <v>3090141</v>
      </c>
      <c r="J227" s="10">
        <v>1929016</v>
      </c>
      <c r="K227" s="10">
        <v>9201220</v>
      </c>
      <c r="L227" s="10">
        <v>459490</v>
      </c>
      <c r="M227" s="10">
        <v>4355443</v>
      </c>
      <c r="N227" s="15">
        <v>3234141.96</v>
      </c>
      <c r="O227" s="10">
        <v>3038208</v>
      </c>
      <c r="P227" s="16">
        <f t="shared" si="9"/>
        <v>0.93941701928260446</v>
      </c>
      <c r="Q227" s="10">
        <v>98</v>
      </c>
      <c r="R227" s="10">
        <v>7423787</v>
      </c>
      <c r="S227" s="10">
        <v>746468</v>
      </c>
      <c r="T227" s="10">
        <v>28236433</v>
      </c>
      <c r="U227" s="10">
        <v>3489045</v>
      </c>
      <c r="V227" s="15">
        <v>790</v>
      </c>
      <c r="W227" s="1">
        <v>353</v>
      </c>
      <c r="X227" s="64">
        <f t="shared" si="10"/>
        <v>0.44683544303797468</v>
      </c>
      <c r="Y227" s="4">
        <v>9398803</v>
      </c>
      <c r="Z227" s="10">
        <v>6681163</v>
      </c>
      <c r="AA227" s="16">
        <f t="shared" si="11"/>
        <v>0.71085254154172606</v>
      </c>
      <c r="AB227" s="10">
        <v>75692</v>
      </c>
      <c r="AC227" s="12">
        <v>441696</v>
      </c>
      <c r="AD227" s="6">
        <f t="shared" si="7"/>
        <v>136270444</v>
      </c>
    </row>
    <row r="228" spans="1:30" x14ac:dyDescent="0.15">
      <c r="A228" s="52">
        <v>43921</v>
      </c>
      <c r="B228" s="17">
        <v>81651737.864419296</v>
      </c>
      <c r="C228" s="17">
        <v>77952.924433293956</v>
      </c>
      <c r="D228" s="17">
        <v>229606.51765617894</v>
      </c>
      <c r="E228" s="17">
        <v>32061.568430320036</v>
      </c>
      <c r="F228" s="17">
        <v>1870124</v>
      </c>
      <c r="G228" s="17">
        <v>594776.94577070337</v>
      </c>
      <c r="H228" s="63">
        <f t="shared" si="8"/>
        <v>0.31804144846582544</v>
      </c>
      <c r="I228" s="17">
        <v>3397909.031914487</v>
      </c>
      <c r="J228" s="17">
        <v>2276693.9669986591</v>
      </c>
      <c r="K228" s="17">
        <v>10521424.651451921</v>
      </c>
      <c r="L228" s="17">
        <v>520339.64920307137</v>
      </c>
      <c r="M228" s="17">
        <v>5201079.7691533286</v>
      </c>
      <c r="N228" s="62">
        <v>3008167.08</v>
      </c>
      <c r="O228" s="17">
        <v>2232854.8205699585</v>
      </c>
      <c r="P228" s="63">
        <f t="shared" si="9"/>
        <v>0.74226422974150708</v>
      </c>
      <c r="Q228" s="17">
        <v>65.66856032511609</v>
      </c>
      <c r="R228" s="17">
        <v>8120421.8962850086</v>
      </c>
      <c r="S228" s="17">
        <v>887337.49160347471</v>
      </c>
      <c r="T228" s="17">
        <v>31458928.771631885</v>
      </c>
      <c r="U228" s="17">
        <v>4374901.3051561126</v>
      </c>
      <c r="V228" s="62">
        <v>458.99999999999994</v>
      </c>
      <c r="W228" s="17">
        <v>184.82809954687519</v>
      </c>
      <c r="X228" s="63">
        <f t="shared" si="10"/>
        <v>0.40267559814134035</v>
      </c>
      <c r="Y228" s="17">
        <v>16824838</v>
      </c>
      <c r="Z228" s="17">
        <v>6992677.0024421606</v>
      </c>
      <c r="AA228" s="63">
        <f t="shared" si="11"/>
        <v>0.41561630503914276</v>
      </c>
      <c r="AB228" s="17">
        <v>68181.846853346025</v>
      </c>
      <c r="AC228" s="17">
        <v>609810.8722748548</v>
      </c>
      <c r="AD228" s="18">
        <f t="shared" si="7"/>
        <v>159248947.39290792</v>
      </c>
    </row>
    <row r="229" spans="1:30" x14ac:dyDescent="0.15">
      <c r="A229" s="52">
        <v>43951</v>
      </c>
      <c r="B229" s="17">
        <v>90051667.034854144</v>
      </c>
      <c r="C229" s="17">
        <v>82507.51922393369</v>
      </c>
      <c r="D229" s="17">
        <v>297902.53943405632</v>
      </c>
      <c r="E229" s="17">
        <v>33900.511598947691</v>
      </c>
      <c r="F229" s="17">
        <v>1226935</v>
      </c>
      <c r="G229" s="17">
        <v>701550.38992515497</v>
      </c>
      <c r="H229" s="63">
        <f t="shared" si="8"/>
        <v>0.57179099946220047</v>
      </c>
      <c r="I229" s="17">
        <v>3315163.6165945767</v>
      </c>
      <c r="J229" s="17">
        <v>2383154.7379856934</v>
      </c>
      <c r="K229" s="17">
        <v>11477680.088627337</v>
      </c>
      <c r="L229" s="17">
        <v>556463.3605637853</v>
      </c>
      <c r="M229" s="17">
        <v>5206300.4331562491</v>
      </c>
      <c r="N229" s="62">
        <v>1500842.04</v>
      </c>
      <c r="O229" s="17">
        <v>2646207.7156890891</v>
      </c>
      <c r="P229" s="63">
        <f t="shared" si="9"/>
        <v>1.7631487159628665</v>
      </c>
      <c r="Q229" s="17">
        <v>62.886964681166653</v>
      </c>
      <c r="R229" s="17">
        <v>8372805.0976357069</v>
      </c>
      <c r="S229" s="17">
        <v>894367.78539786022</v>
      </c>
      <c r="T229" s="17">
        <v>34468024.878590018</v>
      </c>
      <c r="U229" s="17">
        <v>4366517.155079064</v>
      </c>
      <c r="V229" s="62"/>
      <c r="W229" s="17">
        <v>186.58128798983461</v>
      </c>
      <c r="X229" s="63"/>
      <c r="Y229" s="17">
        <v>7117929</v>
      </c>
      <c r="Z229" s="17">
        <v>7191976.2855067812</v>
      </c>
      <c r="AA229" s="63">
        <f t="shared" si="11"/>
        <v>1.0104029255569678</v>
      </c>
      <c r="AB229" s="17">
        <v>70388.971860920981</v>
      </c>
      <c r="AC229" s="17">
        <v>640041.15305839234</v>
      </c>
      <c r="AD229" s="18">
        <f t="shared" si="7"/>
        <v>172756868.74303436</v>
      </c>
    </row>
    <row r="230" spans="1:30" x14ac:dyDescent="0.15">
      <c r="A230" s="52">
        <v>43982</v>
      </c>
      <c r="B230" s="17">
        <v>99247227.71456033</v>
      </c>
      <c r="C230" s="17">
        <v>80177.962362099031</v>
      </c>
      <c r="D230" s="17">
        <v>258406.69873896125</v>
      </c>
      <c r="E230" s="17">
        <v>38060.864963792774</v>
      </c>
      <c r="F230" s="17">
        <v>842305</v>
      </c>
      <c r="G230" s="17">
        <v>663091.14369781571</v>
      </c>
      <c r="H230" s="63">
        <f t="shared" si="8"/>
        <v>0.78723401107415447</v>
      </c>
      <c r="I230" s="17">
        <v>3467184.9156351327</v>
      </c>
      <c r="J230" s="17">
        <v>2350501.6895639314</v>
      </c>
      <c r="K230" s="17">
        <v>11994780.640645837</v>
      </c>
      <c r="L230" s="17">
        <v>581576.59706539917</v>
      </c>
      <c r="M230" s="17">
        <v>5735774.3722861055</v>
      </c>
      <c r="N230" s="62">
        <v>2129463.96</v>
      </c>
      <c r="O230" s="17">
        <v>2891132.6102370452</v>
      </c>
      <c r="P230" s="63">
        <f t="shared" si="9"/>
        <v>1.3576809302924504</v>
      </c>
      <c r="Q230" s="17">
        <v>59.971184232649399</v>
      </c>
      <c r="R230" s="17">
        <v>8700692.2533972524</v>
      </c>
      <c r="S230" s="17">
        <v>901850.63972507196</v>
      </c>
      <c r="T230" s="17">
        <v>37345560.754139811</v>
      </c>
      <c r="U230" s="17">
        <v>4357600.4889163012</v>
      </c>
      <c r="V230" s="62">
        <v>215</v>
      </c>
      <c r="W230" s="17">
        <v>188.44733429038752</v>
      </c>
      <c r="X230" s="63">
        <f t="shared" si="10"/>
        <v>0.87649922925761636</v>
      </c>
      <c r="Y230" s="17">
        <v>5774614</v>
      </c>
      <c r="Z230" s="17">
        <v>7875839.1202802146</v>
      </c>
      <c r="AA230" s="63">
        <f t="shared" si="11"/>
        <v>1.3638728268729676</v>
      </c>
      <c r="AB230" s="17">
        <v>67551.606006233385</v>
      </c>
      <c r="AC230" s="17">
        <v>629231.22538104304</v>
      </c>
      <c r="AD230" s="18">
        <f t="shared" si="7"/>
        <v>187186489.7161209</v>
      </c>
    </row>
    <row r="231" spans="1:30" x14ac:dyDescent="0.15">
      <c r="A231" s="52">
        <v>44012</v>
      </c>
      <c r="B231" s="17">
        <v>91529520.064627707</v>
      </c>
      <c r="C231" s="17">
        <v>81337.600914218579</v>
      </c>
      <c r="D231" s="17">
        <v>207379.90977897725</v>
      </c>
      <c r="E231" s="17">
        <v>31792.811942156532</v>
      </c>
      <c r="F231" s="17">
        <v>1072484</v>
      </c>
      <c r="G231" s="17">
        <v>693772.30346695625</v>
      </c>
      <c r="H231" s="63">
        <f t="shared" si="8"/>
        <v>0.64688359310437848</v>
      </c>
      <c r="I231" s="17">
        <v>2929446.5994672426</v>
      </c>
      <c r="J231" s="17">
        <v>2248115.0406392538</v>
      </c>
      <c r="K231" s="17">
        <v>11079051.90623326</v>
      </c>
      <c r="L231" s="17">
        <v>509098.34480857564</v>
      </c>
      <c r="M231" s="17">
        <v>5125275.559800664</v>
      </c>
      <c r="N231" s="62">
        <v>3382106.0400000005</v>
      </c>
      <c r="O231" s="17">
        <v>2559176.6300847139</v>
      </c>
      <c r="P231" s="63">
        <f t="shared" si="9"/>
        <v>0.75668136948323284</v>
      </c>
      <c r="Q231" s="17">
        <v>57.273909836735619</v>
      </c>
      <c r="R231" s="17">
        <v>7736910.1770412894</v>
      </c>
      <c r="S231" s="17">
        <v>908880.93351945723</v>
      </c>
      <c r="T231" s="17">
        <v>38331810.828686647</v>
      </c>
      <c r="U231" s="17">
        <v>4349229.8606562251</v>
      </c>
      <c r="V231" s="62">
        <v>533</v>
      </c>
      <c r="W231" s="17">
        <v>190.20052273334699</v>
      </c>
      <c r="X231" s="63">
        <f t="shared" si="10"/>
        <v>0.35684901075674857</v>
      </c>
      <c r="Y231" s="17">
        <v>8653674</v>
      </c>
      <c r="Z231" s="17">
        <v>6971832.961306463</v>
      </c>
      <c r="AA231" s="63">
        <f t="shared" si="11"/>
        <v>0.80565005814945923</v>
      </c>
      <c r="AB231" s="17">
        <v>68552.957623795955</v>
      </c>
      <c r="AC231" s="17">
        <v>617063.42228358588</v>
      </c>
      <c r="AD231" s="18">
        <f t="shared" si="7"/>
        <v>175978495.38731378</v>
      </c>
    </row>
    <row r="232" spans="1:30" x14ac:dyDescent="0.15">
      <c r="A232" s="52">
        <v>44043</v>
      </c>
      <c r="B232" s="17">
        <v>103705430.59945919</v>
      </c>
      <c r="C232" s="17">
        <v>84600.839257935004</v>
      </c>
      <c r="D232" s="17">
        <v>263547.46905534499</v>
      </c>
      <c r="E232" s="17">
        <v>32283.817101027285</v>
      </c>
      <c r="F232" s="17">
        <v>1719383</v>
      </c>
      <c r="G232" s="17">
        <v>676691.53644786438</v>
      </c>
      <c r="H232" s="63">
        <f t="shared" si="8"/>
        <v>0.39356649242656488</v>
      </c>
      <c r="I232" s="17">
        <v>3063242.2713366472</v>
      </c>
      <c r="J232" s="17">
        <v>2250388.3632161585</v>
      </c>
      <c r="K232" s="17">
        <v>12759356.359776612</v>
      </c>
      <c r="L232" s="17">
        <v>562038.16838656191</v>
      </c>
      <c r="M232" s="17">
        <v>5325953.0783904763</v>
      </c>
      <c r="N232" s="62">
        <v>3500298.84</v>
      </c>
      <c r="O232" s="17">
        <v>3003546.7089540847</v>
      </c>
      <c r="P232" s="63">
        <f t="shared" si="9"/>
        <v>0.85808293698548455</v>
      </c>
      <c r="Q232" s="17">
        <v>54.447878641121953</v>
      </c>
      <c r="R232" s="17">
        <v>7935194.9515141798</v>
      </c>
      <c r="S232" s="17">
        <v>916363.78784666921</v>
      </c>
      <c r="T232" s="17">
        <v>45081770.709850185</v>
      </c>
      <c r="U232" s="17">
        <v>4340327.586749264</v>
      </c>
      <c r="V232" s="62">
        <v>565</v>
      </c>
      <c r="W232" s="17">
        <v>192.06656903389984</v>
      </c>
      <c r="X232" s="63">
        <f t="shared" si="10"/>
        <v>0.3399408301484953</v>
      </c>
      <c r="Y232" s="17">
        <v>7779749</v>
      </c>
      <c r="Z232" s="17">
        <v>6548343.9848048799</v>
      </c>
      <c r="AA232" s="63">
        <f t="shared" si="11"/>
        <v>0.84171661383996832</v>
      </c>
      <c r="AB232" s="17">
        <v>67059.470774466376</v>
      </c>
      <c r="AC232" s="17">
        <v>577452.08491960133</v>
      </c>
      <c r="AD232" s="18">
        <f t="shared" si="7"/>
        <v>197193838.3022888</v>
      </c>
    </row>
    <row r="233" spans="1:30" x14ac:dyDescent="0.15">
      <c r="A233" s="52">
        <v>44074</v>
      </c>
      <c r="B233" s="17">
        <v>101591927.72207931</v>
      </c>
      <c r="C233" s="17">
        <v>79132.153808519739</v>
      </c>
      <c r="D233" s="17">
        <v>253387.86533648131</v>
      </c>
      <c r="E233" s="17">
        <v>30579.425963755668</v>
      </c>
      <c r="F233" s="17">
        <v>1606619</v>
      </c>
      <c r="G233" s="17">
        <v>613567.68069150567</v>
      </c>
      <c r="H233" s="63">
        <f t="shared" si="8"/>
        <v>0.38189992816685581</v>
      </c>
      <c r="I233" s="17">
        <v>2750940.5650519119</v>
      </c>
      <c r="J233" s="17">
        <v>2012287.2015963036</v>
      </c>
      <c r="K233" s="17">
        <v>12197403.35326503</v>
      </c>
      <c r="L233" s="17">
        <v>541145.87997260666</v>
      </c>
      <c r="M233" s="17">
        <v>5078485.7872131774</v>
      </c>
      <c r="N233" s="62">
        <v>3331254.04</v>
      </c>
      <c r="O233" s="17">
        <v>2848889.5144651099</v>
      </c>
      <c r="P233" s="63">
        <f t="shared" si="9"/>
        <v>0.85520031803551966</v>
      </c>
      <c r="Q233" s="17">
        <v>51.7515022832103</v>
      </c>
      <c r="R233" s="17">
        <v>7383972.6241265684</v>
      </c>
      <c r="S233" s="17">
        <v>923620.36190746643</v>
      </c>
      <c r="T233" s="17">
        <v>43671733.057101436</v>
      </c>
      <c r="U233" s="17">
        <v>4331701.6034430359</v>
      </c>
      <c r="V233" s="62">
        <v>534</v>
      </c>
      <c r="W233" s="17">
        <v>193.87618640565603</v>
      </c>
      <c r="X233" s="63">
        <f t="shared" si="10"/>
        <v>0.36306401948624722</v>
      </c>
      <c r="Y233" s="17">
        <v>11561798</v>
      </c>
      <c r="Z233" s="17">
        <v>5468534.6456594942</v>
      </c>
      <c r="AA233" s="63">
        <f t="shared" si="11"/>
        <v>0.47298306419637276</v>
      </c>
      <c r="AB233" s="17">
        <v>67015.146881237233</v>
      </c>
      <c r="AC233" s="17">
        <v>546333.24208252283</v>
      </c>
      <c r="AD233" s="18">
        <f t="shared" si="7"/>
        <v>190390903.45833415</v>
      </c>
    </row>
    <row r="234" spans="1:30" x14ac:dyDescent="0.15">
      <c r="A234" s="50">
        <v>44104</v>
      </c>
      <c r="B234" s="10">
        <v>102922376</v>
      </c>
      <c r="C234" s="10">
        <v>81201</v>
      </c>
      <c r="D234" s="10">
        <v>271550</v>
      </c>
      <c r="E234" s="10">
        <v>31373</v>
      </c>
      <c r="F234" s="10">
        <v>1240862</v>
      </c>
      <c r="G234" s="10">
        <v>673559</v>
      </c>
      <c r="H234" s="16">
        <f t="shared" si="8"/>
        <v>0.5428153976832234</v>
      </c>
      <c r="I234" s="10">
        <v>3140887</v>
      </c>
      <c r="J234" s="10">
        <v>2151359</v>
      </c>
      <c r="K234" s="10">
        <v>12416119</v>
      </c>
      <c r="L234" s="10">
        <v>570892</v>
      </c>
      <c r="M234" s="10">
        <v>5173803</v>
      </c>
      <c r="N234" s="15">
        <v>2965394.04</v>
      </c>
      <c r="O234" s="10">
        <v>3208848</v>
      </c>
      <c r="P234" s="16">
        <f t="shared" si="9"/>
        <v>1.0820983507473427</v>
      </c>
      <c r="Q234" s="10">
        <v>48</v>
      </c>
      <c r="R234" s="10">
        <v>8226028</v>
      </c>
      <c r="S234" s="10">
        <v>922676</v>
      </c>
      <c r="T234" s="10">
        <v>46327436</v>
      </c>
      <c r="U234" s="10">
        <v>4554626</v>
      </c>
      <c r="V234" s="15">
        <v>595</v>
      </c>
      <c r="W234" s="10">
        <v>191</v>
      </c>
      <c r="X234" s="16">
        <f t="shared" si="10"/>
        <v>0.32100840336134456</v>
      </c>
      <c r="Y234" s="10">
        <v>10733989</v>
      </c>
      <c r="Z234" s="10">
        <v>7051703</v>
      </c>
      <c r="AA234" s="16">
        <f t="shared" si="11"/>
        <v>0.65695083160603207</v>
      </c>
      <c r="AB234" s="10">
        <v>71176</v>
      </c>
      <c r="AC234" s="10">
        <v>687312</v>
      </c>
      <c r="AD234" s="6">
        <f t="shared" si="7"/>
        <v>198483163</v>
      </c>
    </row>
    <row r="235" spans="1:30" x14ac:dyDescent="0.15">
      <c r="A235" s="50">
        <v>44135</v>
      </c>
      <c r="B235" s="10">
        <v>89181906</v>
      </c>
      <c r="C235" s="10">
        <v>78870</v>
      </c>
      <c r="D235" s="10">
        <v>235350</v>
      </c>
      <c r="E235" s="10">
        <v>31747</v>
      </c>
      <c r="F235" s="10">
        <v>1547150</v>
      </c>
      <c r="G235" s="10">
        <v>664350</v>
      </c>
      <c r="H235" s="16">
        <f t="shared" si="8"/>
        <v>0.429402449665514</v>
      </c>
      <c r="I235" s="10">
        <v>2953460</v>
      </c>
      <c r="J235" s="10">
        <v>1978283</v>
      </c>
      <c r="K235" s="10">
        <v>10898352</v>
      </c>
      <c r="L235" s="10">
        <v>525473</v>
      </c>
      <c r="M235" s="10">
        <v>4792772</v>
      </c>
      <c r="N235" s="15">
        <v>2712273</v>
      </c>
      <c r="O235" s="10">
        <v>3013272</v>
      </c>
      <c r="P235" s="16">
        <f t="shared" si="9"/>
        <v>1.110976660535278</v>
      </c>
      <c r="Q235" s="10">
        <v>69</v>
      </c>
      <c r="R235" s="10">
        <v>7639797</v>
      </c>
      <c r="S235" s="10">
        <v>850063</v>
      </c>
      <c r="T235" s="10">
        <v>39836841</v>
      </c>
      <c r="U235" s="10">
        <v>4098827</v>
      </c>
      <c r="V235" s="15">
        <v>453</v>
      </c>
      <c r="W235" s="10">
        <v>318</v>
      </c>
      <c r="X235" s="16">
        <f t="shared" si="10"/>
        <v>0.70198675496688745</v>
      </c>
      <c r="Y235" s="10">
        <v>9089989</v>
      </c>
      <c r="Z235" s="10">
        <v>6921674</v>
      </c>
      <c r="AA235" s="16">
        <f t="shared" si="11"/>
        <v>0.76146120748880997</v>
      </c>
      <c r="AB235" s="10">
        <v>74274</v>
      </c>
      <c r="AC235" s="10">
        <v>591744</v>
      </c>
      <c r="AD235" s="6">
        <f t="shared" si="7"/>
        <v>174367442</v>
      </c>
    </row>
    <row r="236" spans="1:30" x14ac:dyDescent="0.15">
      <c r="A236" s="50">
        <v>44165</v>
      </c>
      <c r="B236" s="10">
        <v>74516847</v>
      </c>
      <c r="C236" s="10">
        <v>71291</v>
      </c>
      <c r="D236" s="10">
        <v>176757</v>
      </c>
      <c r="E236" s="10">
        <v>29386</v>
      </c>
      <c r="F236" s="10">
        <v>1057181</v>
      </c>
      <c r="G236" s="10">
        <v>608614</v>
      </c>
      <c r="H236" s="16">
        <f t="shared" si="8"/>
        <v>0.57569517424168615</v>
      </c>
      <c r="I236" s="10">
        <v>2755083</v>
      </c>
      <c r="J236" s="10">
        <v>1824554</v>
      </c>
      <c r="K236" s="10">
        <v>9487321</v>
      </c>
      <c r="L236" s="10">
        <v>451918</v>
      </c>
      <c r="M236" s="10">
        <v>4343439</v>
      </c>
      <c r="N236" s="15">
        <v>3139728</v>
      </c>
      <c r="O236" s="10">
        <v>2495064</v>
      </c>
      <c r="P236" s="16">
        <f t="shared" si="9"/>
        <v>0.79467520753390097</v>
      </c>
      <c r="Q236" s="10">
        <v>43</v>
      </c>
      <c r="R236" s="10">
        <v>6933152</v>
      </c>
      <c r="S236" s="10">
        <v>772075</v>
      </c>
      <c r="T236" s="10">
        <v>32649285</v>
      </c>
      <c r="U236" s="10">
        <v>3658617</v>
      </c>
      <c r="V236" s="15">
        <v>237</v>
      </c>
      <c r="W236" s="10">
        <v>128</v>
      </c>
      <c r="X236" s="16">
        <f t="shared" si="10"/>
        <v>0.54008438818565396</v>
      </c>
      <c r="Y236" s="10">
        <v>10113976</v>
      </c>
      <c r="Z236" s="10">
        <v>6357491</v>
      </c>
      <c r="AA236" s="16">
        <f t="shared" si="11"/>
        <v>0.62858474253844387</v>
      </c>
      <c r="AB236" s="10">
        <v>62960</v>
      </c>
      <c r="AC236" s="10">
        <v>501084</v>
      </c>
      <c r="AD236" s="6">
        <f t="shared" si="7"/>
        <v>147695109</v>
      </c>
    </row>
    <row r="237" spans="1:30" x14ac:dyDescent="0.15">
      <c r="A237" s="50">
        <v>44196</v>
      </c>
      <c r="B237" s="10">
        <v>66305515</v>
      </c>
      <c r="C237" s="10">
        <v>66491</v>
      </c>
      <c r="D237" s="10">
        <v>166422</v>
      </c>
      <c r="E237" s="10">
        <v>23166</v>
      </c>
      <c r="F237" s="10">
        <v>1481570</v>
      </c>
      <c r="G237" s="10">
        <v>559787</v>
      </c>
      <c r="H237" s="16">
        <f t="shared" si="8"/>
        <v>0.37783364943944597</v>
      </c>
      <c r="I237" s="10">
        <v>2455199</v>
      </c>
      <c r="J237" s="10">
        <v>1704935</v>
      </c>
      <c r="K237" s="10">
        <v>7988566</v>
      </c>
      <c r="L237" s="10">
        <v>399416</v>
      </c>
      <c r="M237" s="10">
        <v>3979743</v>
      </c>
      <c r="N237" s="15">
        <v>1842692.0399999998</v>
      </c>
      <c r="O237" s="10">
        <v>2039904</v>
      </c>
      <c r="P237" s="16">
        <f t="shared" si="9"/>
        <v>1.1070238302000805</v>
      </c>
      <c r="Q237" s="10">
        <v>127</v>
      </c>
      <c r="R237" s="10">
        <v>6393905</v>
      </c>
      <c r="S237" s="10">
        <v>683757</v>
      </c>
      <c r="T237" s="10">
        <v>27885628</v>
      </c>
      <c r="U237" s="10">
        <v>3312441</v>
      </c>
      <c r="V237" s="15">
        <v>82</v>
      </c>
      <c r="W237" s="10">
        <v>68</v>
      </c>
      <c r="X237" s="16">
        <f t="shared" si="10"/>
        <v>0.82926829268292679</v>
      </c>
      <c r="Y237" s="10">
        <v>11307483</v>
      </c>
      <c r="Z237" s="10">
        <v>5638885</v>
      </c>
      <c r="AA237" s="16">
        <f t="shared" si="11"/>
        <v>0.49868613554404634</v>
      </c>
      <c r="AB237" s="10">
        <v>60705</v>
      </c>
      <c r="AC237" s="10">
        <v>404964</v>
      </c>
      <c r="AD237" s="6">
        <f t="shared" si="7"/>
        <v>130069624</v>
      </c>
    </row>
    <row r="238" spans="1:30" x14ac:dyDescent="0.15">
      <c r="A238" s="50">
        <v>44227</v>
      </c>
      <c r="B238" s="13">
        <v>84715626</v>
      </c>
      <c r="C238" s="13">
        <v>87543</v>
      </c>
      <c r="D238" s="13">
        <v>198842</v>
      </c>
      <c r="E238" s="13">
        <v>32615</v>
      </c>
      <c r="F238" s="13">
        <v>1099270</v>
      </c>
      <c r="G238" s="13">
        <v>664032</v>
      </c>
      <c r="H238" s="16">
        <f t="shared" si="8"/>
        <v>0.60406633493136352</v>
      </c>
      <c r="I238" s="13">
        <v>3176213</v>
      </c>
      <c r="J238" s="13">
        <v>2278107</v>
      </c>
      <c r="K238" s="13">
        <v>10635078</v>
      </c>
      <c r="L238" s="13">
        <v>519821</v>
      </c>
      <c r="M238" s="13">
        <v>5041161</v>
      </c>
      <c r="N238" s="15">
        <v>803305.99999999953</v>
      </c>
      <c r="O238" s="13">
        <v>1352652</v>
      </c>
      <c r="P238" s="14">
        <f t="shared" si="9"/>
        <v>1.6838564631659676</v>
      </c>
      <c r="Q238" s="13">
        <v>48</v>
      </c>
      <c r="R238" s="13">
        <v>7767800</v>
      </c>
      <c r="S238" s="13">
        <v>916198</v>
      </c>
      <c r="T238" s="13">
        <v>33019050</v>
      </c>
      <c r="U238" s="13">
        <v>4353608</v>
      </c>
      <c r="V238" s="15">
        <v>70</v>
      </c>
      <c r="W238" s="13">
        <v>53</v>
      </c>
      <c r="X238" s="14">
        <f t="shared" si="10"/>
        <v>0.75714285714285712</v>
      </c>
      <c r="Y238" s="15">
        <v>9378546</v>
      </c>
      <c r="Z238" s="13">
        <v>6651260</v>
      </c>
      <c r="AA238" s="14">
        <f t="shared" si="11"/>
        <v>0.70919948571985469</v>
      </c>
      <c r="AB238" s="13">
        <v>68084</v>
      </c>
      <c r="AC238" s="15">
        <v>436116</v>
      </c>
      <c r="AD238" s="6">
        <f t="shared" si="7"/>
        <v>161913907</v>
      </c>
    </row>
    <row r="239" spans="1:30" x14ac:dyDescent="0.15">
      <c r="A239" s="50">
        <v>44255</v>
      </c>
      <c r="B239" s="13">
        <v>63054154</v>
      </c>
      <c r="C239" s="13">
        <v>63084</v>
      </c>
      <c r="D239" s="13">
        <v>151014</v>
      </c>
      <c r="E239" s="13">
        <v>20543</v>
      </c>
      <c r="F239" s="13">
        <v>1045345</v>
      </c>
      <c r="G239" s="13">
        <v>488677</v>
      </c>
      <c r="H239" s="16">
        <f t="shared" si="8"/>
        <v>0.46747915759868752</v>
      </c>
      <c r="I239" s="13">
        <v>2441931</v>
      </c>
      <c r="J239" s="13">
        <v>1704658</v>
      </c>
      <c r="K239" s="13">
        <v>7685606</v>
      </c>
      <c r="L239" s="13">
        <v>388460</v>
      </c>
      <c r="M239" s="13">
        <v>3899396</v>
      </c>
      <c r="N239" s="15">
        <v>1942313.9999999986</v>
      </c>
      <c r="O239" s="13">
        <v>860280</v>
      </c>
      <c r="P239" s="14">
        <f t="shared" si="9"/>
        <v>0.4429149972661478</v>
      </c>
      <c r="Q239" s="13">
        <v>99</v>
      </c>
      <c r="R239" s="13">
        <v>6140385</v>
      </c>
      <c r="S239" s="13">
        <v>704779</v>
      </c>
      <c r="T239" s="13">
        <v>25456385</v>
      </c>
      <c r="U239" s="13">
        <v>3329725</v>
      </c>
      <c r="V239" s="15">
        <v>178</v>
      </c>
      <c r="W239" s="13">
        <v>0</v>
      </c>
      <c r="X239" s="14">
        <f t="shared" si="10"/>
        <v>0</v>
      </c>
      <c r="Y239" s="15">
        <v>9195630</v>
      </c>
      <c r="Z239" s="13">
        <v>5490728</v>
      </c>
      <c r="AA239" s="14">
        <f t="shared" si="11"/>
        <v>0.59710188426459088</v>
      </c>
      <c r="AB239" s="13">
        <v>57217</v>
      </c>
      <c r="AC239" s="15">
        <v>253776</v>
      </c>
      <c r="AD239" s="6">
        <f t="shared" si="7"/>
        <v>122190897</v>
      </c>
    </row>
    <row r="240" spans="1:30" x14ac:dyDescent="0.15">
      <c r="A240" s="50">
        <v>44286</v>
      </c>
      <c r="B240" s="13">
        <v>98391399</v>
      </c>
      <c r="C240" s="13">
        <v>122484</v>
      </c>
      <c r="D240" s="13">
        <v>234713</v>
      </c>
      <c r="E240" s="13">
        <v>37669</v>
      </c>
      <c r="F240" s="13">
        <v>1753330</v>
      </c>
      <c r="G240" s="13">
        <v>790694</v>
      </c>
      <c r="H240" s="16">
        <f t="shared" si="8"/>
        <v>0.45096701704756093</v>
      </c>
      <c r="I240" s="13">
        <v>3707147</v>
      </c>
      <c r="J240" s="13">
        <v>2636214</v>
      </c>
      <c r="K240" s="13">
        <v>11864441</v>
      </c>
      <c r="L240" s="13">
        <v>597365</v>
      </c>
      <c r="M240" s="13">
        <v>6125731</v>
      </c>
      <c r="N240" s="15">
        <v>2486492.0000000042</v>
      </c>
      <c r="O240" s="13">
        <v>2673900</v>
      </c>
      <c r="P240" s="14">
        <f t="shared" si="9"/>
        <v>1.0753704415698886</v>
      </c>
      <c r="Q240" s="13">
        <v>60</v>
      </c>
      <c r="R240" s="13">
        <v>9602327</v>
      </c>
      <c r="S240" s="13">
        <v>1078782</v>
      </c>
      <c r="T240" s="13">
        <v>40236272</v>
      </c>
      <c r="U240" s="13">
        <v>5079393</v>
      </c>
      <c r="V240" s="15">
        <v>282</v>
      </c>
      <c r="W240" s="13">
        <v>58</v>
      </c>
      <c r="X240" s="14">
        <f t="shared" si="10"/>
        <v>0.20567375886524822</v>
      </c>
      <c r="Y240" s="15">
        <v>10834810</v>
      </c>
      <c r="Z240" s="13">
        <v>8810358</v>
      </c>
      <c r="AA240" s="14">
        <f t="shared" si="11"/>
        <v>0.81315297637891204</v>
      </c>
      <c r="AB240" s="13">
        <v>68917</v>
      </c>
      <c r="AC240" s="15">
        <v>622932</v>
      </c>
      <c r="AD240" s="6">
        <f t="shared" si="7"/>
        <v>192680856</v>
      </c>
    </row>
    <row r="241" spans="1:30" x14ac:dyDescent="0.15">
      <c r="A241" s="50">
        <v>44316</v>
      </c>
      <c r="B241" s="13">
        <v>96263230</v>
      </c>
      <c r="C241" s="13">
        <v>100527</v>
      </c>
      <c r="D241" s="13">
        <v>247852</v>
      </c>
      <c r="E241" s="13">
        <v>33149</v>
      </c>
      <c r="F241" s="13">
        <v>1562133</v>
      </c>
      <c r="G241" s="13">
        <v>646511</v>
      </c>
      <c r="H241" s="16">
        <f t="shared" si="8"/>
        <v>0.41386424843467234</v>
      </c>
      <c r="I241" s="13">
        <v>3477879</v>
      </c>
      <c r="J241" s="13">
        <v>2554169</v>
      </c>
      <c r="K241" s="13">
        <v>11494353</v>
      </c>
      <c r="L241" s="13">
        <v>545580</v>
      </c>
      <c r="M241" s="13">
        <v>5588714</v>
      </c>
      <c r="N241" s="15">
        <v>2132352.0000000084</v>
      </c>
      <c r="O241" s="13">
        <v>2458164</v>
      </c>
      <c r="P241" s="14">
        <f t="shared" si="9"/>
        <v>1.1527946605438457</v>
      </c>
      <c r="Q241" s="13">
        <v>59</v>
      </c>
      <c r="R241" s="13">
        <v>8919415</v>
      </c>
      <c r="S241" s="13">
        <v>1025179</v>
      </c>
      <c r="T241" s="13">
        <v>39809774</v>
      </c>
      <c r="U241" s="13">
        <v>4788320</v>
      </c>
      <c r="V241" s="15">
        <v>164</v>
      </c>
      <c r="W241" s="13">
        <v>12</v>
      </c>
      <c r="X241" s="14">
        <f t="shared" si="10"/>
        <v>7.3170731707317069E-2</v>
      </c>
      <c r="Y241" s="15">
        <v>9781878</v>
      </c>
      <c r="Z241" s="13">
        <v>8191503</v>
      </c>
      <c r="AA241" s="14">
        <f t="shared" si="11"/>
        <v>0.83741618940657403</v>
      </c>
      <c r="AB241" s="13">
        <v>72900</v>
      </c>
      <c r="AC241" s="15">
        <v>520464</v>
      </c>
      <c r="AD241" s="6">
        <f t="shared" si="7"/>
        <v>186737754</v>
      </c>
    </row>
    <row r="242" spans="1:30" x14ac:dyDescent="0.15">
      <c r="A242" s="50">
        <v>44347</v>
      </c>
      <c r="B242" s="13">
        <v>98807884</v>
      </c>
      <c r="C242" s="13">
        <v>93340</v>
      </c>
      <c r="D242" s="13">
        <v>236864</v>
      </c>
      <c r="E242" s="13">
        <v>31632</v>
      </c>
      <c r="F242" s="13">
        <v>1564966</v>
      </c>
      <c r="G242" s="13">
        <v>845251</v>
      </c>
      <c r="H242" s="16">
        <f t="shared" si="8"/>
        <v>0.54010821960349298</v>
      </c>
      <c r="I242" s="13">
        <v>3411001</v>
      </c>
      <c r="J242" s="13">
        <v>2548681</v>
      </c>
      <c r="K242" s="13">
        <v>11073599</v>
      </c>
      <c r="L242" s="13">
        <v>499694</v>
      </c>
      <c r="M242" s="13">
        <v>5331865</v>
      </c>
      <c r="N242" s="15">
        <v>1627771.0000000081</v>
      </c>
      <c r="O242" s="13">
        <v>1815288</v>
      </c>
      <c r="P242" s="14">
        <f t="shared" si="9"/>
        <v>1.1151986366632598</v>
      </c>
      <c r="Q242" s="13">
        <v>38</v>
      </c>
      <c r="R242" s="13">
        <v>8898631</v>
      </c>
      <c r="S242" s="13">
        <v>981191</v>
      </c>
      <c r="T242" s="13">
        <v>40948452</v>
      </c>
      <c r="U242" s="13">
        <v>4753684</v>
      </c>
      <c r="V242" s="15">
        <v>106</v>
      </c>
      <c r="W242" s="13">
        <v>94</v>
      </c>
      <c r="X242" s="14">
        <f t="shared" si="10"/>
        <v>0.8867924528301887</v>
      </c>
      <c r="Y242" s="15">
        <v>9025721</v>
      </c>
      <c r="Z242" s="13">
        <v>8129581</v>
      </c>
      <c r="AA242" s="14">
        <f t="shared" si="11"/>
        <v>0.9007126411286146</v>
      </c>
      <c r="AB242" s="13">
        <v>60881</v>
      </c>
      <c r="AC242" s="15">
        <v>475740</v>
      </c>
      <c r="AD242" s="6">
        <f t="shared" si="7"/>
        <v>188943391</v>
      </c>
    </row>
    <row r="243" spans="1:30" x14ac:dyDescent="0.15">
      <c r="A243" s="50">
        <v>44377</v>
      </c>
      <c r="B243" s="13">
        <v>103235701</v>
      </c>
      <c r="C243" s="13">
        <v>83086</v>
      </c>
      <c r="D243" s="13">
        <v>236053</v>
      </c>
      <c r="E243" s="13">
        <v>29632</v>
      </c>
      <c r="F243" s="13">
        <v>1684270</v>
      </c>
      <c r="G243" s="13">
        <v>773555</v>
      </c>
      <c r="H243" s="16">
        <f t="shared" si="8"/>
        <v>0.45928206285215556</v>
      </c>
      <c r="I243" s="13">
        <v>3374809</v>
      </c>
      <c r="J243" s="13">
        <v>2491085</v>
      </c>
      <c r="K243" s="13">
        <v>11474765</v>
      </c>
      <c r="L243" s="13">
        <v>516291</v>
      </c>
      <c r="M243" s="13">
        <v>5038563</v>
      </c>
      <c r="N243" s="15">
        <v>2907626.9999999879</v>
      </c>
      <c r="O243" s="13">
        <v>1966368</v>
      </c>
      <c r="P243" s="14">
        <f t="shared" si="9"/>
        <v>0.67627931643226868</v>
      </c>
      <c r="Q243" s="13">
        <v>12</v>
      </c>
      <c r="R243" s="13">
        <v>8699288</v>
      </c>
      <c r="S243" s="13">
        <v>958937</v>
      </c>
      <c r="T243" s="13">
        <v>44362790</v>
      </c>
      <c r="U243" s="13">
        <v>4732878</v>
      </c>
      <c r="V243" s="15">
        <v>312</v>
      </c>
      <c r="W243" s="13">
        <v>66</v>
      </c>
      <c r="X243" s="14">
        <f t="shared" si="10"/>
        <v>0.21153846153846154</v>
      </c>
      <c r="Y243" s="15">
        <v>11037488</v>
      </c>
      <c r="Z243" s="13">
        <v>8143548</v>
      </c>
      <c r="AA243" s="14">
        <f t="shared" si="11"/>
        <v>0.7378080954652001</v>
      </c>
      <c r="AB243" s="13">
        <v>57521</v>
      </c>
      <c r="AC243" s="15">
        <v>586500</v>
      </c>
      <c r="AD243" s="6">
        <f t="shared" si="7"/>
        <v>196761448</v>
      </c>
    </row>
    <row r="244" spans="1:30" x14ac:dyDescent="0.15">
      <c r="A244" s="50">
        <v>44408</v>
      </c>
      <c r="B244" s="13">
        <v>114673264</v>
      </c>
      <c r="C244" s="13">
        <v>91964</v>
      </c>
      <c r="D244" s="13">
        <v>265608</v>
      </c>
      <c r="E244" s="13">
        <v>32290</v>
      </c>
      <c r="F244" s="13">
        <v>1835046</v>
      </c>
      <c r="G244" s="13">
        <v>789611</v>
      </c>
      <c r="H244" s="16">
        <f t="shared" si="8"/>
        <v>0.43029493538581592</v>
      </c>
      <c r="I244" s="13">
        <v>3335575</v>
      </c>
      <c r="J244" s="13">
        <v>2531211</v>
      </c>
      <c r="K244" s="13">
        <v>12973673</v>
      </c>
      <c r="L244" s="13">
        <v>557902</v>
      </c>
      <c r="M244" s="13">
        <v>4905905</v>
      </c>
      <c r="N244" s="15">
        <v>3585703.0000000084</v>
      </c>
      <c r="O244" s="13">
        <v>3130416</v>
      </c>
      <c r="P244" s="14">
        <f t="shared" si="9"/>
        <v>0.87302713024475054</v>
      </c>
      <c r="Q244" s="13">
        <v>36</v>
      </c>
      <c r="R244" s="13">
        <v>8713709</v>
      </c>
      <c r="S244" s="13">
        <v>1016466</v>
      </c>
      <c r="T244" s="13">
        <v>54565652</v>
      </c>
      <c r="U244" s="13">
        <v>5086111</v>
      </c>
      <c r="V244" s="15">
        <v>384</v>
      </c>
      <c r="W244" s="13">
        <v>82</v>
      </c>
      <c r="X244" s="14">
        <f t="shared" si="10"/>
        <v>0.21354166666666666</v>
      </c>
      <c r="Y244" s="15">
        <v>8926685</v>
      </c>
      <c r="Z244" s="13">
        <v>8160776</v>
      </c>
      <c r="AA244" s="14">
        <f t="shared" si="11"/>
        <v>0.91420006418956201</v>
      </c>
      <c r="AB244" s="13">
        <v>56822</v>
      </c>
      <c r="AC244" s="15">
        <v>599940</v>
      </c>
      <c r="AD244" s="6">
        <f t="shared" si="7"/>
        <v>221487013</v>
      </c>
    </row>
    <row r="245" spans="1:30" x14ac:dyDescent="0.15">
      <c r="A245" s="50">
        <v>44439</v>
      </c>
      <c r="B245" s="13">
        <v>109228173</v>
      </c>
      <c r="C245" s="13">
        <v>81178</v>
      </c>
      <c r="D245" s="13">
        <v>246234</v>
      </c>
      <c r="E245" s="13">
        <v>31531</v>
      </c>
      <c r="F245" s="13">
        <v>1473483</v>
      </c>
      <c r="G245" s="13">
        <v>749847</v>
      </c>
      <c r="H245" s="16">
        <f t="shared" si="8"/>
        <v>0.50889423223749441</v>
      </c>
      <c r="I245" s="13">
        <v>3140755</v>
      </c>
      <c r="J245" s="13">
        <v>2359456</v>
      </c>
      <c r="K245" s="13">
        <v>12331032</v>
      </c>
      <c r="L245" s="13">
        <v>526879</v>
      </c>
      <c r="M245" s="13">
        <v>4548471</v>
      </c>
      <c r="N245" s="15">
        <v>2890481.0000000042</v>
      </c>
      <c r="O245" s="13">
        <v>2849208</v>
      </c>
      <c r="P245" s="14">
        <f t="shared" si="9"/>
        <v>0.98572106165029139</v>
      </c>
      <c r="Q245" s="13">
        <v>139</v>
      </c>
      <c r="R245" s="13">
        <v>8261882</v>
      </c>
      <c r="S245" s="13">
        <v>972343</v>
      </c>
      <c r="T245" s="13">
        <v>54194900</v>
      </c>
      <c r="U245" s="13">
        <v>4880426</v>
      </c>
      <c r="V245" s="15">
        <v>329</v>
      </c>
      <c r="W245" s="13">
        <v>60</v>
      </c>
      <c r="X245" s="14">
        <f t="shared" si="10"/>
        <v>0.18237082066869301</v>
      </c>
      <c r="Y245" s="15">
        <v>11585935</v>
      </c>
      <c r="Z245" s="13">
        <v>7350865</v>
      </c>
      <c r="AA245" s="14">
        <f t="shared" si="11"/>
        <v>0.63446454688378628</v>
      </c>
      <c r="AB245" s="13">
        <v>54020</v>
      </c>
      <c r="AC245" s="15">
        <v>494232</v>
      </c>
      <c r="AD245" s="6">
        <f t="shared" si="7"/>
        <v>212301631</v>
      </c>
    </row>
    <row r="246" spans="1:30" x14ac:dyDescent="0.15">
      <c r="A246" s="50">
        <v>44469</v>
      </c>
      <c r="B246" s="13">
        <v>93254885</v>
      </c>
      <c r="C246" s="13">
        <v>73320</v>
      </c>
      <c r="D246" s="13">
        <v>182958</v>
      </c>
      <c r="E246" s="13">
        <v>26185</v>
      </c>
      <c r="F246" s="13">
        <v>2084532</v>
      </c>
      <c r="G246" s="13">
        <v>729666</v>
      </c>
      <c r="H246" s="16">
        <f t="shared" si="8"/>
        <v>0.35003828197408338</v>
      </c>
      <c r="I246" s="13">
        <v>2864857</v>
      </c>
      <c r="J246" s="13">
        <v>2123121</v>
      </c>
      <c r="K246" s="13">
        <v>10672622</v>
      </c>
      <c r="L246" s="13">
        <v>476633</v>
      </c>
      <c r="M246" s="13">
        <v>4064633</v>
      </c>
      <c r="N246" s="15">
        <v>2689527.9999999958</v>
      </c>
      <c r="O246" s="13">
        <v>3352320</v>
      </c>
      <c r="P246" s="14">
        <f t="shared" si="9"/>
        <v>1.2464343185867577</v>
      </c>
      <c r="Q246" s="13">
        <v>24</v>
      </c>
      <c r="R246" s="13">
        <v>7529360</v>
      </c>
      <c r="S246" s="13">
        <v>851526</v>
      </c>
      <c r="T246" s="13">
        <v>45287830</v>
      </c>
      <c r="U246" s="13">
        <v>4267008</v>
      </c>
      <c r="V246" s="15">
        <v>275</v>
      </c>
      <c r="W246" s="13">
        <v>89</v>
      </c>
      <c r="X246" s="14">
        <f t="shared" si="10"/>
        <v>0.32363636363636361</v>
      </c>
      <c r="Y246" s="15">
        <v>11709236</v>
      </c>
      <c r="Z246" s="13">
        <v>6765382</v>
      </c>
      <c r="AA246" s="14">
        <f t="shared" si="11"/>
        <v>0.57778167593513363</v>
      </c>
      <c r="AB246" s="13">
        <v>50445</v>
      </c>
      <c r="AC246" s="15">
        <v>606756</v>
      </c>
      <c r="AD246" s="6">
        <f t="shared" si="7"/>
        <v>183179620</v>
      </c>
    </row>
    <row r="247" spans="1:30" x14ac:dyDescent="0.15">
      <c r="A247" s="50">
        <v>44500</v>
      </c>
      <c r="B247" s="13">
        <v>99532010</v>
      </c>
      <c r="C247" s="13">
        <v>85557</v>
      </c>
      <c r="D247" s="13">
        <v>204107</v>
      </c>
      <c r="E247" s="13">
        <v>39141</v>
      </c>
      <c r="F247" s="13">
        <v>2570748</v>
      </c>
      <c r="G247" s="13">
        <v>802782</v>
      </c>
      <c r="H247" s="16">
        <f t="shared" si="8"/>
        <v>0.31227564895509013</v>
      </c>
      <c r="I247" s="13">
        <v>3343570</v>
      </c>
      <c r="J247" s="13">
        <v>2438013</v>
      </c>
      <c r="K247" s="13">
        <v>11391147</v>
      </c>
      <c r="L247" s="13">
        <v>516050</v>
      </c>
      <c r="M247" s="13">
        <v>4578162</v>
      </c>
      <c r="N247" s="15">
        <v>2462317.0000000084</v>
      </c>
      <c r="O247" s="13">
        <v>2806356</v>
      </c>
      <c r="P247" s="14">
        <f t="shared" si="9"/>
        <v>1.1397216524111196</v>
      </c>
      <c r="Q247" s="13">
        <v>93</v>
      </c>
      <c r="R247" s="13">
        <v>8406433</v>
      </c>
      <c r="S247" s="13">
        <v>936811</v>
      </c>
      <c r="T247" s="13">
        <v>46443190</v>
      </c>
      <c r="U247" s="13">
        <v>4691522</v>
      </c>
      <c r="V247" s="15">
        <v>229</v>
      </c>
      <c r="W247" s="13">
        <v>200</v>
      </c>
      <c r="X247" s="14">
        <f t="shared" si="10"/>
        <v>0.8733624454148472</v>
      </c>
      <c r="Y247" s="15">
        <v>12591565</v>
      </c>
      <c r="Z247" s="13">
        <v>8122348</v>
      </c>
      <c r="AA247" s="14">
        <f t="shared" si="11"/>
        <v>0.64506262724292018</v>
      </c>
      <c r="AB247" s="13">
        <v>50763</v>
      </c>
      <c r="AC247" s="15">
        <v>494436</v>
      </c>
      <c r="AD247" s="6">
        <f t="shared" si="7"/>
        <v>194882691</v>
      </c>
    </row>
    <row r="248" spans="1:30" x14ac:dyDescent="0.15">
      <c r="A248" s="50">
        <v>44530</v>
      </c>
      <c r="B248" s="13">
        <v>79073018</v>
      </c>
      <c r="C248" s="13">
        <v>70606</v>
      </c>
      <c r="D248" s="13">
        <v>155316</v>
      </c>
      <c r="E248" s="13">
        <v>31913</v>
      </c>
      <c r="F248" s="13">
        <v>2451384</v>
      </c>
      <c r="G248" s="13">
        <v>683789</v>
      </c>
      <c r="H248" s="16">
        <f t="shared" si="8"/>
        <v>0.27893997839587759</v>
      </c>
      <c r="I248" s="13">
        <v>2870332</v>
      </c>
      <c r="J248" s="13">
        <v>2078579</v>
      </c>
      <c r="K248" s="13">
        <v>9218352</v>
      </c>
      <c r="L248" s="13">
        <v>430307</v>
      </c>
      <c r="M248" s="13">
        <v>3860215</v>
      </c>
      <c r="N248" s="15">
        <v>2202705.9999999958</v>
      </c>
      <c r="O248" s="13">
        <v>2273328</v>
      </c>
      <c r="P248" s="14">
        <f t="shared" si="9"/>
        <v>1.0320614734785325</v>
      </c>
      <c r="Q248" s="13">
        <v>41</v>
      </c>
      <c r="R248" s="13">
        <v>7152846</v>
      </c>
      <c r="S248" s="13">
        <v>797456</v>
      </c>
      <c r="T248" s="13">
        <v>36196038</v>
      </c>
      <c r="U248" s="13">
        <v>3882753</v>
      </c>
      <c r="V248" s="15">
        <v>302</v>
      </c>
      <c r="W248" s="13">
        <v>83</v>
      </c>
      <c r="X248" s="14">
        <f t="shared" si="10"/>
        <v>0.27483443708609273</v>
      </c>
      <c r="Y248" s="15">
        <v>10375504</v>
      </c>
      <c r="Z248" s="13">
        <v>7110511</v>
      </c>
      <c r="AA248" s="14">
        <f t="shared" si="11"/>
        <v>0.68531716627934414</v>
      </c>
      <c r="AB248" s="13">
        <v>48522</v>
      </c>
      <c r="AC248" s="15">
        <v>386340</v>
      </c>
      <c r="AD248" s="6">
        <f t="shared" si="7"/>
        <v>156320345</v>
      </c>
    </row>
    <row r="249" spans="1:30" x14ac:dyDescent="0.15">
      <c r="A249" s="50">
        <v>44561</v>
      </c>
      <c r="B249" s="13">
        <v>58225287</v>
      </c>
      <c r="C249" s="13">
        <v>55838</v>
      </c>
      <c r="D249" s="13">
        <v>125436.99999999999</v>
      </c>
      <c r="E249" s="13">
        <v>23621</v>
      </c>
      <c r="F249" s="13">
        <v>1098533</v>
      </c>
      <c r="G249" s="13">
        <v>645861</v>
      </c>
      <c r="H249" s="16">
        <f t="shared" si="8"/>
        <v>0.58793044906252245</v>
      </c>
      <c r="I249" s="13">
        <v>2284091.9999999995</v>
      </c>
      <c r="J249" s="13">
        <v>1637356.9999999995</v>
      </c>
      <c r="K249" s="13">
        <v>7080406.9999999981</v>
      </c>
      <c r="L249" s="13">
        <v>328827.99999999994</v>
      </c>
      <c r="M249" s="13">
        <v>2917394</v>
      </c>
      <c r="N249" s="15">
        <v>2448453</v>
      </c>
      <c r="O249" s="13">
        <v>2002296</v>
      </c>
      <c r="P249" s="14">
        <f t="shared" si="9"/>
        <v>0.81778004315377917</v>
      </c>
      <c r="Q249" s="13">
        <v>56</v>
      </c>
      <c r="R249" s="13">
        <v>5616948</v>
      </c>
      <c r="S249" s="13">
        <v>586832</v>
      </c>
      <c r="T249" s="13">
        <v>25991651.999999985</v>
      </c>
      <c r="U249" s="13">
        <v>2931369</v>
      </c>
      <c r="V249" s="15">
        <v>258</v>
      </c>
      <c r="W249" s="13">
        <v>153</v>
      </c>
      <c r="X249" s="14">
        <f t="shared" si="10"/>
        <v>0.59302325581395354</v>
      </c>
      <c r="Y249" s="15">
        <v>10357778</v>
      </c>
      <c r="Z249" s="13">
        <v>5477428</v>
      </c>
      <c r="AA249" s="14">
        <f t="shared" si="11"/>
        <v>0.52882268764594109</v>
      </c>
      <c r="AB249" s="13">
        <v>43282.999999999993</v>
      </c>
      <c r="AC249" s="15">
        <v>328956</v>
      </c>
      <c r="AD249" s="6">
        <f t="shared" si="7"/>
        <v>116303094.99999999</v>
      </c>
    </row>
    <row r="250" spans="1:30" x14ac:dyDescent="0.15">
      <c r="A250" s="50">
        <v>44592</v>
      </c>
      <c r="B250" s="13">
        <v>79109748</v>
      </c>
      <c r="C250" s="13">
        <v>77703</v>
      </c>
      <c r="D250" s="13">
        <v>143096</v>
      </c>
      <c r="E250" s="13">
        <v>19921</v>
      </c>
      <c r="F250" s="13">
        <v>2017647</v>
      </c>
      <c r="G250" s="13">
        <v>797577</v>
      </c>
      <c r="H250" s="16">
        <f t="shared" si="8"/>
        <v>0.39530056546065789</v>
      </c>
      <c r="I250" s="13">
        <v>3032825</v>
      </c>
      <c r="J250" s="13">
        <v>2324753</v>
      </c>
      <c r="K250" s="13">
        <v>10110094</v>
      </c>
      <c r="L250" s="13">
        <v>459633</v>
      </c>
      <c r="M250" s="13">
        <v>4016069</v>
      </c>
      <c r="N250" s="15">
        <v>1521174.0000000121</v>
      </c>
      <c r="O250" s="13">
        <v>1917600</v>
      </c>
      <c r="P250" s="14">
        <f t="shared" si="9"/>
        <v>1.2606052956466418</v>
      </c>
      <c r="Q250" s="13">
        <v>77</v>
      </c>
      <c r="R250" s="13">
        <v>7246943</v>
      </c>
      <c r="S250" s="13">
        <v>856089</v>
      </c>
      <c r="T250" s="13">
        <v>32116574</v>
      </c>
      <c r="U250" s="13">
        <v>4186522</v>
      </c>
      <c r="V250" s="15">
        <v>224</v>
      </c>
      <c r="W250" s="13">
        <v>31</v>
      </c>
      <c r="X250" s="14">
        <f t="shared" si="10"/>
        <v>0.13839285714285715</v>
      </c>
      <c r="Y250" s="15">
        <v>11359772</v>
      </c>
      <c r="Z250" s="13">
        <v>6724405</v>
      </c>
      <c r="AA250" s="14">
        <f t="shared" si="11"/>
        <v>0.59194894052451053</v>
      </c>
      <c r="AB250" s="13">
        <v>41003</v>
      </c>
      <c r="AC250" s="15">
        <v>350388</v>
      </c>
      <c r="AD250" s="6">
        <f t="shared" si="7"/>
        <v>153531051</v>
      </c>
    </row>
    <row r="251" spans="1:30" x14ac:dyDescent="0.15">
      <c r="A251" s="50">
        <v>44620</v>
      </c>
      <c r="B251" s="13">
        <v>67595580</v>
      </c>
      <c r="C251" s="13">
        <v>64403</v>
      </c>
      <c r="D251" s="13">
        <v>175743</v>
      </c>
      <c r="E251" s="13">
        <v>27332</v>
      </c>
      <c r="F251" s="13">
        <v>1469649</v>
      </c>
      <c r="G251" s="13">
        <v>598080</v>
      </c>
      <c r="H251" s="16">
        <f t="shared" si="8"/>
        <v>0.40695431358099793</v>
      </c>
      <c r="I251" s="13">
        <v>2624768</v>
      </c>
      <c r="J251" s="13">
        <v>2004210</v>
      </c>
      <c r="K251" s="13">
        <v>8080677</v>
      </c>
      <c r="L251" s="13">
        <v>381591</v>
      </c>
      <c r="M251" s="13">
        <v>3515508</v>
      </c>
      <c r="N251" s="15">
        <v>2587869.9999999958</v>
      </c>
      <c r="O251" s="13">
        <v>1792896</v>
      </c>
      <c r="P251" s="14">
        <f t="shared" si="9"/>
        <v>0.69280759852697504</v>
      </c>
      <c r="Q251" s="13">
        <v>21</v>
      </c>
      <c r="R251" s="13">
        <v>6685666</v>
      </c>
      <c r="S251" s="13">
        <v>737138</v>
      </c>
      <c r="T251" s="13">
        <v>28800970</v>
      </c>
      <c r="U251" s="13">
        <v>3620585</v>
      </c>
      <c r="V251" s="15">
        <v>248</v>
      </c>
      <c r="W251" s="13">
        <v>45</v>
      </c>
      <c r="X251" s="14">
        <f t="shared" si="10"/>
        <v>0.18145161290322581</v>
      </c>
      <c r="Y251" s="15">
        <v>9402121</v>
      </c>
      <c r="Z251" s="13">
        <v>6485380</v>
      </c>
      <c r="AA251" s="14">
        <f t="shared" si="11"/>
        <v>0.68977840212862607</v>
      </c>
      <c r="AB251" s="13">
        <v>47499</v>
      </c>
      <c r="AC251" s="15">
        <v>312048</v>
      </c>
      <c r="AD251" s="6">
        <f t="shared" si="7"/>
        <v>133550140</v>
      </c>
    </row>
    <row r="252" spans="1:30" x14ac:dyDescent="0.15">
      <c r="A252" s="50">
        <v>44651</v>
      </c>
      <c r="B252" s="13">
        <v>89462401</v>
      </c>
      <c r="C252" s="13">
        <v>82746</v>
      </c>
      <c r="D252" s="13">
        <v>192298</v>
      </c>
      <c r="E252" s="13">
        <v>30782</v>
      </c>
      <c r="F252" s="13">
        <v>1915640</v>
      </c>
      <c r="G252" s="13">
        <v>775767</v>
      </c>
      <c r="H252" s="16">
        <f t="shared" si="8"/>
        <v>0.40496492033993858</v>
      </c>
      <c r="I252" s="13">
        <v>3427124</v>
      </c>
      <c r="J252" s="13">
        <v>2587019</v>
      </c>
      <c r="K252" s="13">
        <v>10521523</v>
      </c>
      <c r="L252" s="13">
        <v>505390</v>
      </c>
      <c r="M252" s="13">
        <v>4674405</v>
      </c>
      <c r="N252" s="15">
        <v>3230697</v>
      </c>
      <c r="O252" s="13">
        <v>2821596</v>
      </c>
      <c r="P252" s="14">
        <f t="shared" si="9"/>
        <v>0.87337066892995541</v>
      </c>
      <c r="Q252" s="13">
        <v>145</v>
      </c>
      <c r="R252" s="13">
        <v>8871311</v>
      </c>
      <c r="S252" s="13">
        <v>961802</v>
      </c>
      <c r="T252" s="13">
        <v>38625835</v>
      </c>
      <c r="U252" s="13">
        <v>4715609</v>
      </c>
      <c r="V252" s="15">
        <v>380.00000000000006</v>
      </c>
      <c r="W252" s="13">
        <v>85</v>
      </c>
      <c r="X252" s="14">
        <f t="shared" si="10"/>
        <v>0.22368421052631576</v>
      </c>
      <c r="Y252" s="15">
        <v>11620355</v>
      </c>
      <c r="Z252" s="13">
        <v>8534201</v>
      </c>
      <c r="AA252" s="14">
        <f t="shared" si="11"/>
        <v>0.73441826863292903</v>
      </c>
      <c r="AB252" s="13">
        <v>55391</v>
      </c>
      <c r="AC252" s="15">
        <v>467388</v>
      </c>
      <c r="AD252" s="6">
        <f t="shared" si="7"/>
        <v>177312818</v>
      </c>
    </row>
    <row r="253" spans="1:30" x14ac:dyDescent="0.15">
      <c r="A253" s="50">
        <v>44681</v>
      </c>
      <c r="B253" s="13">
        <v>92379072</v>
      </c>
      <c r="C253" s="13">
        <v>77353</v>
      </c>
      <c r="D253" s="13">
        <v>208264</v>
      </c>
      <c r="E253" s="13">
        <v>32280</v>
      </c>
      <c r="F253" s="13">
        <v>1912268</v>
      </c>
      <c r="G253" s="13">
        <v>879151</v>
      </c>
      <c r="H253" s="16">
        <f t="shared" si="8"/>
        <v>0.45974256746439307</v>
      </c>
      <c r="I253" s="13">
        <v>3417923</v>
      </c>
      <c r="J253" s="13">
        <v>2590553</v>
      </c>
      <c r="K253" s="13">
        <v>10515165</v>
      </c>
      <c r="L253" s="13">
        <v>491731</v>
      </c>
      <c r="M253" s="13">
        <v>4696302</v>
      </c>
      <c r="N253" s="15">
        <v>3010722</v>
      </c>
      <c r="O253" s="13">
        <v>2727612</v>
      </c>
      <c r="P253" s="14">
        <f t="shared" si="9"/>
        <v>0.90596607723994449</v>
      </c>
      <c r="Q253" s="13">
        <v>32</v>
      </c>
      <c r="R253" s="13">
        <v>8771859</v>
      </c>
      <c r="S253" s="13">
        <v>948068</v>
      </c>
      <c r="T253" s="13">
        <v>40756294</v>
      </c>
      <c r="U253" s="13">
        <v>4759999</v>
      </c>
      <c r="V253" s="15">
        <v>418.99999999999994</v>
      </c>
      <c r="W253" s="13">
        <v>107</v>
      </c>
      <c r="X253" s="14">
        <f t="shared" si="10"/>
        <v>0.25536992840095468</v>
      </c>
      <c r="Y253" s="15">
        <v>10221254</v>
      </c>
      <c r="Z253" s="13">
        <v>8467958</v>
      </c>
      <c r="AA253" s="14">
        <f t="shared" si="11"/>
        <v>0.82846566575881986</v>
      </c>
      <c r="AB253" s="13">
        <v>50091</v>
      </c>
      <c r="AC253" s="15">
        <v>471396</v>
      </c>
      <c r="AD253" s="6">
        <f t="shared" si="7"/>
        <v>182241210</v>
      </c>
    </row>
    <row r="254" spans="1:30" x14ac:dyDescent="0.15">
      <c r="A254" s="50">
        <v>44712</v>
      </c>
      <c r="B254" s="13">
        <v>107485711</v>
      </c>
      <c r="C254" s="13">
        <v>90232</v>
      </c>
      <c r="D254" s="13">
        <v>253840</v>
      </c>
      <c r="E254" s="13">
        <v>39366</v>
      </c>
      <c r="F254" s="13">
        <v>2097813</v>
      </c>
      <c r="G254" s="13">
        <v>1043379</v>
      </c>
      <c r="H254" s="16">
        <f t="shared" si="8"/>
        <v>0.49736511309635323</v>
      </c>
      <c r="I254" s="13">
        <v>3851640</v>
      </c>
      <c r="J254" s="13">
        <v>2878821</v>
      </c>
      <c r="K254" s="13">
        <v>11997351</v>
      </c>
      <c r="L254" s="13">
        <v>558236</v>
      </c>
      <c r="M254" s="13">
        <v>5355551</v>
      </c>
      <c r="N254" s="15">
        <v>3296469</v>
      </c>
      <c r="O254" s="13">
        <v>2962908</v>
      </c>
      <c r="P254" s="14">
        <f t="shared" si="9"/>
        <v>0.89881263861422633</v>
      </c>
      <c r="Q254" s="13">
        <v>63</v>
      </c>
      <c r="R254" s="13">
        <v>10018632</v>
      </c>
      <c r="S254" s="13">
        <v>1110297</v>
      </c>
      <c r="T254" s="13">
        <v>47899809</v>
      </c>
      <c r="U254" s="13">
        <v>5409537</v>
      </c>
      <c r="V254" s="15">
        <v>466</v>
      </c>
      <c r="W254" s="13">
        <v>57</v>
      </c>
      <c r="X254" s="14">
        <f t="shared" si="10"/>
        <v>0.12231759656652361</v>
      </c>
      <c r="Y254" s="15">
        <v>10940395</v>
      </c>
      <c r="Z254" s="13">
        <v>9744745</v>
      </c>
      <c r="AA254" s="14">
        <f t="shared" si="11"/>
        <v>0.89071235544968896</v>
      </c>
      <c r="AB254" s="13">
        <v>58348</v>
      </c>
      <c r="AC254" s="15">
        <v>487236</v>
      </c>
      <c r="AD254" s="6">
        <f t="shared" si="7"/>
        <v>211245759</v>
      </c>
    </row>
    <row r="255" spans="1:30" x14ac:dyDescent="0.15">
      <c r="A255" s="50">
        <v>44742</v>
      </c>
      <c r="B255" s="13">
        <v>97702029</v>
      </c>
      <c r="C255" s="13">
        <v>85544</v>
      </c>
      <c r="D255" s="13">
        <v>218139</v>
      </c>
      <c r="E255" s="13">
        <v>33113</v>
      </c>
      <c r="F255" s="13">
        <v>1908877</v>
      </c>
      <c r="G255" s="13">
        <v>914775</v>
      </c>
      <c r="H255" s="16">
        <f t="shared" si="8"/>
        <v>0.47922155277684209</v>
      </c>
      <c r="I255" s="13">
        <v>3305868</v>
      </c>
      <c r="J255" s="13">
        <v>2399683</v>
      </c>
      <c r="K255" s="13">
        <v>10863305</v>
      </c>
      <c r="L255" s="13">
        <v>465356</v>
      </c>
      <c r="M255" s="13">
        <v>4490223</v>
      </c>
      <c r="N255" s="15">
        <v>2573606.0000000042</v>
      </c>
      <c r="O255" s="13">
        <v>3056748</v>
      </c>
      <c r="P255" s="14">
        <f t="shared" si="9"/>
        <v>1.1877295903102476</v>
      </c>
      <c r="Q255" s="13">
        <v>117</v>
      </c>
      <c r="R255" s="13">
        <v>8844902</v>
      </c>
      <c r="S255" s="13">
        <v>952669</v>
      </c>
      <c r="T255" s="13">
        <v>44633969</v>
      </c>
      <c r="U255" s="13">
        <v>4678127</v>
      </c>
      <c r="V255" s="15">
        <v>466</v>
      </c>
      <c r="W255" s="13">
        <v>125</v>
      </c>
      <c r="X255" s="14">
        <f t="shared" si="10"/>
        <v>0.26824034334763946</v>
      </c>
      <c r="Y255" s="15">
        <v>12337393</v>
      </c>
      <c r="Z255" s="13">
        <v>8692068</v>
      </c>
      <c r="AA255" s="14">
        <f t="shared" si="11"/>
        <v>0.70453036553184289</v>
      </c>
      <c r="AB255" s="13">
        <v>52112</v>
      </c>
      <c r="AC255" s="15">
        <v>472404</v>
      </c>
      <c r="AD255" s="6">
        <f t="shared" si="7"/>
        <v>191861276</v>
      </c>
    </row>
    <row r="256" spans="1:30" x14ac:dyDescent="0.15">
      <c r="A256" s="50">
        <v>44773</v>
      </c>
      <c r="B256" s="40">
        <v>103129448</v>
      </c>
      <c r="C256" s="40">
        <v>87859</v>
      </c>
      <c r="D256" s="40">
        <v>213137</v>
      </c>
      <c r="E256" s="40">
        <v>32849</v>
      </c>
      <c r="F256" s="40">
        <v>1618414</v>
      </c>
      <c r="G256" s="40">
        <v>863124</v>
      </c>
      <c r="H256" s="16">
        <f t="shared" si="8"/>
        <v>0.53331471428200694</v>
      </c>
      <c r="I256" s="40">
        <v>3218895</v>
      </c>
      <c r="J256" s="40">
        <v>2401928</v>
      </c>
      <c r="K256" s="40">
        <v>11380436</v>
      </c>
      <c r="L256" s="40">
        <v>480311</v>
      </c>
      <c r="M256" s="40">
        <v>4378778</v>
      </c>
      <c r="N256" s="15">
        <v>2746735.0000000084</v>
      </c>
      <c r="O256" s="40">
        <v>2571708</v>
      </c>
      <c r="P256" s="14">
        <f t="shared" si="9"/>
        <v>0.93627816298259281</v>
      </c>
      <c r="Q256" s="40">
        <v>94</v>
      </c>
      <c r="R256" s="40">
        <v>8560311</v>
      </c>
      <c r="S256" s="40">
        <v>943334</v>
      </c>
      <c r="T256" s="40">
        <v>48549831</v>
      </c>
      <c r="U256" s="40">
        <v>4642195</v>
      </c>
      <c r="V256" s="15">
        <v>474.99999999999994</v>
      </c>
      <c r="W256" s="40">
        <v>4</v>
      </c>
      <c r="X256" s="14">
        <f t="shared" si="10"/>
        <v>8.4210526315789489E-3</v>
      </c>
      <c r="Y256" s="15">
        <v>10548629</v>
      </c>
      <c r="Z256" s="40">
        <v>8333075</v>
      </c>
      <c r="AA256" s="14">
        <f t="shared" si="11"/>
        <v>0.78996758725707383</v>
      </c>
      <c r="AB256" s="40">
        <v>54122</v>
      </c>
      <c r="AC256" s="15">
        <v>458040</v>
      </c>
      <c r="AD256" s="6">
        <f t="shared" si="7"/>
        <v>200299479</v>
      </c>
    </row>
    <row r="257" spans="1:30" x14ac:dyDescent="0.15">
      <c r="A257" s="50">
        <v>44804</v>
      </c>
      <c r="B257" s="40">
        <v>114208010</v>
      </c>
      <c r="C257" s="40">
        <v>84128</v>
      </c>
      <c r="D257" s="40">
        <v>244429</v>
      </c>
      <c r="E257" s="40">
        <v>34431</v>
      </c>
      <c r="F257" s="40">
        <v>1879305</v>
      </c>
      <c r="G257" s="40">
        <v>732936</v>
      </c>
      <c r="H257" s="16">
        <f t="shared" si="8"/>
        <v>0.39000375138681587</v>
      </c>
      <c r="I257" s="40">
        <v>3242283</v>
      </c>
      <c r="J257" s="40">
        <v>2483787</v>
      </c>
      <c r="K257" s="40">
        <v>12366169</v>
      </c>
      <c r="L257" s="40">
        <v>511244</v>
      </c>
      <c r="M257" s="40">
        <v>4571971</v>
      </c>
      <c r="N257" s="15">
        <v>2848440</v>
      </c>
      <c r="O257" s="40">
        <v>2856000</v>
      </c>
      <c r="P257" s="14">
        <f t="shared" si="9"/>
        <v>1.0026540843409024</v>
      </c>
      <c r="Q257" s="40">
        <v>548</v>
      </c>
      <c r="R257" s="40">
        <v>8729867</v>
      </c>
      <c r="S257" s="40">
        <v>999909</v>
      </c>
      <c r="T257" s="40">
        <v>56830275</v>
      </c>
      <c r="U257" s="40">
        <v>5058245</v>
      </c>
      <c r="V257" s="15">
        <v>590</v>
      </c>
      <c r="W257" s="40">
        <v>74</v>
      </c>
      <c r="X257" s="14">
        <f t="shared" si="10"/>
        <v>0.12542372881355932</v>
      </c>
      <c r="Y257" s="15">
        <v>11453032</v>
      </c>
      <c r="Z257" s="40">
        <v>8041481</v>
      </c>
      <c r="AA257" s="14">
        <f t="shared" si="11"/>
        <v>0.70212682545547767</v>
      </c>
      <c r="AB257" s="40">
        <v>51168</v>
      </c>
      <c r="AC257" s="15">
        <v>497664</v>
      </c>
      <c r="AD257" s="6">
        <f t="shared" si="7"/>
        <v>221544619</v>
      </c>
    </row>
    <row r="258" spans="1:30" x14ac:dyDescent="0.15">
      <c r="A258" s="50">
        <v>44834</v>
      </c>
      <c r="B258" s="40">
        <v>97884685</v>
      </c>
      <c r="C258" s="40">
        <v>74232</v>
      </c>
      <c r="D258" s="40">
        <v>206230</v>
      </c>
      <c r="E258" s="40">
        <v>30347</v>
      </c>
      <c r="F258" s="40">
        <v>1857968</v>
      </c>
      <c r="G258" s="40">
        <v>771386</v>
      </c>
      <c r="H258" s="16">
        <f t="shared" si="8"/>
        <v>0.41517722587256617</v>
      </c>
      <c r="I258" s="40">
        <v>2896992</v>
      </c>
      <c r="J258" s="40">
        <v>2184240</v>
      </c>
      <c r="K258" s="40">
        <v>10850134</v>
      </c>
      <c r="L258" s="40">
        <v>452300</v>
      </c>
      <c r="M258" s="40">
        <v>3994665</v>
      </c>
      <c r="N258" s="15">
        <v>2956932</v>
      </c>
      <c r="O258" s="40">
        <v>2990304</v>
      </c>
      <c r="P258" s="14">
        <f t="shared" si="9"/>
        <v>1.0112860221337521</v>
      </c>
      <c r="Q258" s="40">
        <v>44</v>
      </c>
      <c r="R258" s="40">
        <v>7702368</v>
      </c>
      <c r="S258" s="40">
        <v>862942</v>
      </c>
      <c r="T258" s="40">
        <v>48952073</v>
      </c>
      <c r="U258" s="40">
        <v>4379695</v>
      </c>
      <c r="V258" s="15">
        <v>368</v>
      </c>
      <c r="W258" s="40">
        <v>142</v>
      </c>
      <c r="X258" s="14">
        <f t="shared" si="10"/>
        <v>0.3858695652173913</v>
      </c>
      <c r="Y258" s="15">
        <v>11740909</v>
      </c>
      <c r="Z258" s="40">
        <v>7426262</v>
      </c>
      <c r="AA258" s="14">
        <f t="shared" si="11"/>
        <v>0.63251167349989679</v>
      </c>
      <c r="AB258" s="40">
        <v>45764</v>
      </c>
      <c r="AC258" s="15">
        <v>497832</v>
      </c>
      <c r="AD258" s="6">
        <f t="shared" si="7"/>
        <v>192202637</v>
      </c>
    </row>
    <row r="259" spans="1:30" x14ac:dyDescent="0.15">
      <c r="A259" s="50">
        <v>44865</v>
      </c>
      <c r="B259" s="40">
        <v>99524814</v>
      </c>
      <c r="C259" s="40">
        <v>85191</v>
      </c>
      <c r="D259" s="40">
        <v>208958</v>
      </c>
      <c r="E259" s="40">
        <v>30590</v>
      </c>
      <c r="F259" s="40">
        <v>1892506</v>
      </c>
      <c r="G259" s="40">
        <v>844946</v>
      </c>
      <c r="H259" s="16">
        <f t="shared" si="8"/>
        <v>0.44646939032161587</v>
      </c>
      <c r="I259" s="40">
        <v>3307231</v>
      </c>
      <c r="J259" s="40">
        <v>2395074</v>
      </c>
      <c r="K259" s="40">
        <v>11196579</v>
      </c>
      <c r="L259" s="40">
        <v>484596</v>
      </c>
      <c r="M259" s="40">
        <v>4394201</v>
      </c>
      <c r="N259" s="15">
        <v>2923872</v>
      </c>
      <c r="O259" s="40">
        <v>2650944</v>
      </c>
      <c r="P259" s="14">
        <f t="shared" si="9"/>
        <v>0.9066552844994582</v>
      </c>
      <c r="Q259" s="40">
        <v>80</v>
      </c>
      <c r="R259" s="40">
        <v>8239603</v>
      </c>
      <c r="S259" s="40">
        <v>888478</v>
      </c>
      <c r="T259" s="40">
        <v>48700824</v>
      </c>
      <c r="U259" s="40">
        <v>4622122</v>
      </c>
      <c r="V259" s="15">
        <v>390</v>
      </c>
      <c r="W259" s="40">
        <v>96</v>
      </c>
      <c r="X259" s="14">
        <f t="shared" si="10"/>
        <v>0.24615384615384617</v>
      </c>
      <c r="Y259" s="15">
        <v>10611252</v>
      </c>
      <c r="Z259" s="40">
        <v>8366861</v>
      </c>
      <c r="AA259" s="14">
        <f t="shared" si="11"/>
        <v>0.7884895203695097</v>
      </c>
      <c r="AB259" s="40">
        <v>50745</v>
      </c>
      <c r="AC259" s="15">
        <v>436248</v>
      </c>
      <c r="AD259" s="6">
        <f t="shared" si="7"/>
        <v>196428181</v>
      </c>
    </row>
    <row r="260" spans="1:30" x14ac:dyDescent="0.15">
      <c r="A260" s="50">
        <v>44895</v>
      </c>
      <c r="B260" s="40">
        <v>68734671</v>
      </c>
      <c r="C260" s="40">
        <v>63337</v>
      </c>
      <c r="D260" s="40">
        <v>167505</v>
      </c>
      <c r="E260" s="40">
        <v>31446</v>
      </c>
      <c r="F260" s="40">
        <v>1591839</v>
      </c>
      <c r="G260" s="40">
        <v>659309</v>
      </c>
      <c r="H260" s="16">
        <f t="shared" si="8"/>
        <v>0.41418070546079094</v>
      </c>
      <c r="I260" s="40">
        <v>2536811</v>
      </c>
      <c r="J260" s="40">
        <v>1762028</v>
      </c>
      <c r="K260" s="40">
        <v>7812825</v>
      </c>
      <c r="L260" s="40">
        <v>345993</v>
      </c>
      <c r="M260" s="40">
        <v>3217985</v>
      </c>
      <c r="N260" s="15">
        <v>2855724</v>
      </c>
      <c r="O260" s="40">
        <v>2265000</v>
      </c>
      <c r="P260" s="14">
        <f t="shared" si="9"/>
        <v>0.79314387524844843</v>
      </c>
      <c r="Q260" s="40">
        <v>41</v>
      </c>
      <c r="R260" s="40">
        <v>5860867</v>
      </c>
      <c r="S260" s="40">
        <v>651900</v>
      </c>
      <c r="T260" s="40">
        <v>32780256</v>
      </c>
      <c r="U260" s="40">
        <v>3345254</v>
      </c>
      <c r="V260" s="15">
        <v>352</v>
      </c>
      <c r="W260" s="40">
        <v>120</v>
      </c>
      <c r="X260" s="14">
        <f t="shared" si="10"/>
        <v>0.34090909090909088</v>
      </c>
      <c r="Y260" s="15">
        <v>11479450</v>
      </c>
      <c r="Z260" s="40">
        <v>6344606</v>
      </c>
      <c r="AA260" s="14">
        <f t="shared" si="11"/>
        <v>0.55269250704519812</v>
      </c>
      <c r="AB260" s="40">
        <v>42938</v>
      </c>
      <c r="AC260" s="15">
        <v>324684</v>
      </c>
      <c r="AD260" s="6">
        <f t="shared" si="7"/>
        <v>136947576</v>
      </c>
    </row>
    <row r="261" spans="1:30" x14ac:dyDescent="0.15">
      <c r="A261" s="50">
        <v>44926</v>
      </c>
      <c r="B261" s="40">
        <v>57068424</v>
      </c>
      <c r="C261" s="40">
        <v>55962</v>
      </c>
      <c r="D261" s="40">
        <v>143561</v>
      </c>
      <c r="E261" s="40">
        <v>21689</v>
      </c>
      <c r="F261" s="40">
        <v>1480278</v>
      </c>
      <c r="G261" s="40">
        <v>580836</v>
      </c>
      <c r="H261" s="16">
        <f t="shared" si="8"/>
        <v>0.39238305237259485</v>
      </c>
      <c r="I261" s="40">
        <v>2363608</v>
      </c>
      <c r="J261" s="40">
        <v>1603630</v>
      </c>
      <c r="K261" s="40">
        <v>7176448</v>
      </c>
      <c r="L261" s="40">
        <v>329495</v>
      </c>
      <c r="M261" s="40">
        <v>2838288</v>
      </c>
      <c r="N261" s="15">
        <v>2334876</v>
      </c>
      <c r="O261" s="40">
        <v>2086572</v>
      </c>
      <c r="P261" s="14">
        <f t="shared" si="9"/>
        <v>0.8936543096935341</v>
      </c>
      <c r="Q261" s="40">
        <v>53</v>
      </c>
      <c r="R261" s="40">
        <v>5070335</v>
      </c>
      <c r="S261" s="40">
        <v>573147</v>
      </c>
      <c r="T261" s="40">
        <v>27060669</v>
      </c>
      <c r="U261" s="40">
        <v>2931567</v>
      </c>
      <c r="V261" s="15">
        <v>343</v>
      </c>
      <c r="W261" s="40">
        <v>81</v>
      </c>
      <c r="X261" s="14">
        <f t="shared" si="10"/>
        <v>0.23615160349854228</v>
      </c>
      <c r="Y261" s="15">
        <v>8803076</v>
      </c>
      <c r="Z261" s="40">
        <v>5603817</v>
      </c>
      <c r="AA261" s="14">
        <f t="shared" si="11"/>
        <v>0.63657487450977368</v>
      </c>
      <c r="AB261" s="40">
        <v>41480</v>
      </c>
      <c r="AC261" s="15">
        <v>256800</v>
      </c>
      <c r="AD261" s="6">
        <f t="shared" si="7"/>
        <v>115806462</v>
      </c>
    </row>
    <row r="262" spans="1:30" x14ac:dyDescent="0.15">
      <c r="A262" s="50">
        <v>44957</v>
      </c>
      <c r="B262" s="40">
        <v>88563303</v>
      </c>
      <c r="C262" s="40">
        <v>86860</v>
      </c>
      <c r="D262" s="40">
        <v>215489</v>
      </c>
      <c r="E262" s="40">
        <v>36349</v>
      </c>
      <c r="F262" s="40">
        <v>1750182</v>
      </c>
      <c r="G262" s="40">
        <v>742867</v>
      </c>
      <c r="H262" s="16">
        <f t="shared" si="8"/>
        <v>0.42445128563772228</v>
      </c>
      <c r="I262" s="40">
        <v>3455145</v>
      </c>
      <c r="J262" s="40">
        <v>2507234</v>
      </c>
      <c r="K262" s="40">
        <v>10807423</v>
      </c>
      <c r="L262" s="40">
        <v>486118</v>
      </c>
      <c r="M262" s="40">
        <v>4351575</v>
      </c>
      <c r="N262" s="15">
        <v>2680272.9999999981</v>
      </c>
      <c r="O262" s="40">
        <v>2612616</v>
      </c>
      <c r="P262" s="14">
        <f t="shared" si="9"/>
        <v>0.9747574220984212</v>
      </c>
      <c r="Q262" s="40">
        <v>122</v>
      </c>
      <c r="R262" s="40">
        <v>7281709</v>
      </c>
      <c r="S262" s="40">
        <v>914329</v>
      </c>
      <c r="T262" s="40">
        <v>38734534</v>
      </c>
      <c r="U262" s="40">
        <v>4661779</v>
      </c>
      <c r="V262" s="15">
        <v>328</v>
      </c>
      <c r="W262" s="40">
        <v>72</v>
      </c>
      <c r="X262" s="14">
        <f t="shared" si="10"/>
        <v>0.21951219512195122</v>
      </c>
      <c r="Y262" s="15">
        <v>11511623</v>
      </c>
      <c r="Z262" s="40">
        <v>7737401</v>
      </c>
      <c r="AA262" s="14">
        <f t="shared" si="11"/>
        <v>0.67213815115383813</v>
      </c>
      <c r="AB262" s="40">
        <v>43932</v>
      </c>
      <c r="AC262" s="15">
        <v>332580</v>
      </c>
      <c r="AD262" s="6">
        <f t="shared" si="7"/>
        <v>173571437</v>
      </c>
    </row>
    <row r="263" spans="1:30" x14ac:dyDescent="0.15">
      <c r="A263" s="50">
        <v>44985</v>
      </c>
      <c r="B263" s="40">
        <v>66464111</v>
      </c>
      <c r="C263" s="40">
        <v>60270</v>
      </c>
      <c r="D263" s="40">
        <v>140823</v>
      </c>
      <c r="E263" s="40">
        <v>23820</v>
      </c>
      <c r="F263" s="40">
        <v>1250480</v>
      </c>
      <c r="G263" s="40">
        <v>640775</v>
      </c>
      <c r="H263" s="16">
        <f t="shared" si="8"/>
        <v>0.51242322947987973</v>
      </c>
      <c r="I263" s="40">
        <v>2674135</v>
      </c>
      <c r="J263" s="40">
        <v>1858059</v>
      </c>
      <c r="K263" s="40">
        <v>7746452</v>
      </c>
      <c r="L263" s="40">
        <v>353878</v>
      </c>
      <c r="M263" s="40">
        <v>3401476</v>
      </c>
      <c r="N263" s="15">
        <v>1985443.0000000005</v>
      </c>
      <c r="O263" s="40">
        <v>2340168</v>
      </c>
      <c r="P263" s="14">
        <f t="shared" si="9"/>
        <v>1.1786628979023823</v>
      </c>
      <c r="Q263" s="40">
        <v>102</v>
      </c>
      <c r="R263" s="40">
        <v>6012698</v>
      </c>
      <c r="S263" s="40">
        <v>703208</v>
      </c>
      <c r="T263" s="40">
        <v>30486287</v>
      </c>
      <c r="U263" s="40">
        <v>3590221</v>
      </c>
      <c r="V263" s="15">
        <v>331</v>
      </c>
      <c r="W263" s="40">
        <v>36</v>
      </c>
      <c r="X263" s="14">
        <f t="shared" si="10"/>
        <v>0.10876132930513595</v>
      </c>
      <c r="Y263" s="15">
        <v>9796977</v>
      </c>
      <c r="Z263" s="40">
        <v>6369937</v>
      </c>
      <c r="AA263" s="14">
        <f t="shared" si="11"/>
        <v>0.65019413641575352</v>
      </c>
      <c r="AB263" s="40">
        <v>46738</v>
      </c>
      <c r="AC263" s="10">
        <v>305292</v>
      </c>
      <c r="AD263" s="6">
        <f t="shared" si="7"/>
        <v>133218486</v>
      </c>
    </row>
    <row r="264" spans="1:30" x14ac:dyDescent="0.15">
      <c r="A264" s="50">
        <v>45016</v>
      </c>
      <c r="B264" s="40">
        <v>80115737</v>
      </c>
      <c r="C264" s="40">
        <v>73523</v>
      </c>
      <c r="D264" s="40">
        <v>196397</v>
      </c>
      <c r="E264" s="40">
        <v>28359</v>
      </c>
      <c r="F264" s="40">
        <v>1546926</v>
      </c>
      <c r="G264" s="40">
        <v>657125</v>
      </c>
      <c r="H264" s="16">
        <f t="shared" si="8"/>
        <v>0.42479407547613784</v>
      </c>
      <c r="I264" s="40">
        <v>3269841</v>
      </c>
      <c r="J264" s="40">
        <v>2240572</v>
      </c>
      <c r="K264" s="40">
        <v>9199862</v>
      </c>
      <c r="L264" s="40">
        <v>425461</v>
      </c>
      <c r="M264" s="40">
        <v>4150263</v>
      </c>
      <c r="N264" s="15">
        <v>3155739</v>
      </c>
      <c r="O264" s="40">
        <v>2315364</v>
      </c>
      <c r="P264" s="14">
        <f t="shared" si="9"/>
        <v>0.73369945993632557</v>
      </c>
      <c r="Q264" s="40">
        <v>69</v>
      </c>
      <c r="R264" s="40">
        <v>7485575</v>
      </c>
      <c r="S264" s="40">
        <v>860828</v>
      </c>
      <c r="T264" s="40">
        <v>37133638</v>
      </c>
      <c r="U264" s="40">
        <v>4310698</v>
      </c>
      <c r="V264" s="15">
        <v>462</v>
      </c>
      <c r="W264" s="40">
        <v>79</v>
      </c>
      <c r="X264" s="14">
        <f t="shared" si="10"/>
        <v>0.17099567099567101</v>
      </c>
      <c r="Y264" s="15">
        <v>12154189</v>
      </c>
      <c r="Z264" s="40">
        <v>7725521</v>
      </c>
      <c r="AA264" s="14">
        <f t="shared" si="11"/>
        <v>0.63562620262034764</v>
      </c>
      <c r="AB264" s="40">
        <v>44401</v>
      </c>
      <c r="AC264" s="10">
        <v>302940</v>
      </c>
      <c r="AD264" s="6">
        <f t="shared" si="7"/>
        <v>160536253</v>
      </c>
    </row>
    <row r="265" spans="1:30" x14ac:dyDescent="0.15">
      <c r="A265" s="50">
        <v>45046</v>
      </c>
      <c r="B265" s="40">
        <v>98591777</v>
      </c>
      <c r="C265" s="40">
        <v>83811</v>
      </c>
      <c r="D265" s="40">
        <v>205549</v>
      </c>
      <c r="E265" s="40">
        <v>32137</v>
      </c>
      <c r="F265" s="40">
        <v>1562354</v>
      </c>
      <c r="G265" s="40">
        <v>764712</v>
      </c>
      <c r="H265" s="16">
        <f t="shared" si="8"/>
        <v>0.48946141527464326</v>
      </c>
      <c r="I265" s="40">
        <v>3788703</v>
      </c>
      <c r="J265" s="40">
        <v>2725701</v>
      </c>
      <c r="K265" s="40">
        <v>11071284</v>
      </c>
      <c r="L265" s="40">
        <v>500390</v>
      </c>
      <c r="M265" s="40">
        <v>5205659</v>
      </c>
      <c r="N265" s="15">
        <v>2574135.9999999991</v>
      </c>
      <c r="O265" s="40">
        <v>2681124</v>
      </c>
      <c r="P265" s="14">
        <f t="shared" si="9"/>
        <v>1.0415626835567355</v>
      </c>
      <c r="Q265" s="40">
        <v>108</v>
      </c>
      <c r="R265" s="40">
        <v>8771642</v>
      </c>
      <c r="S265" s="40">
        <v>1034996</v>
      </c>
      <c r="T265" s="40">
        <v>46062333</v>
      </c>
      <c r="U265" s="40">
        <v>5231455</v>
      </c>
      <c r="V265" s="15">
        <v>372</v>
      </c>
      <c r="W265" s="40">
        <v>399</v>
      </c>
      <c r="X265" s="14">
        <f t="shared" si="10"/>
        <v>1.0725806451612903</v>
      </c>
      <c r="Y265" s="15">
        <v>9705941</v>
      </c>
      <c r="Z265" s="40">
        <v>8758953</v>
      </c>
      <c r="AA265" s="14">
        <f t="shared" si="11"/>
        <v>0.90243212894040881</v>
      </c>
      <c r="AB265" s="40">
        <v>50980</v>
      </c>
      <c r="AC265" s="10">
        <v>352296</v>
      </c>
      <c r="AD265" s="6">
        <f t="shared" si="7"/>
        <v>195914009</v>
      </c>
    </row>
    <row r="266" spans="1:30" x14ac:dyDescent="0.15">
      <c r="A266" s="50">
        <v>45077</v>
      </c>
      <c r="B266" s="40">
        <v>112293024</v>
      </c>
      <c r="C266" s="40">
        <v>94674</v>
      </c>
      <c r="D266" s="40">
        <v>262476</v>
      </c>
      <c r="E266" s="40">
        <v>36702</v>
      </c>
      <c r="F266" s="40">
        <v>1848559</v>
      </c>
      <c r="G266" s="40">
        <v>1169324</v>
      </c>
      <c r="H266" s="16">
        <f t="shared" si="8"/>
        <v>0.63255973977568469</v>
      </c>
      <c r="I266" s="40">
        <v>4039674</v>
      </c>
      <c r="J266" s="40">
        <v>2850806</v>
      </c>
      <c r="K266" s="40">
        <v>12122214</v>
      </c>
      <c r="L266" s="40">
        <v>524365</v>
      </c>
      <c r="M266" s="40">
        <v>5352142</v>
      </c>
      <c r="N266" s="15">
        <v>3046612.9999999935</v>
      </c>
      <c r="O266" s="40">
        <v>2828688</v>
      </c>
      <c r="P266" s="14">
        <f t="shared" si="9"/>
        <v>0.92846974656774783</v>
      </c>
      <c r="Q266" s="40">
        <v>38</v>
      </c>
      <c r="R266" s="40">
        <v>10097078</v>
      </c>
      <c r="S266" s="40">
        <v>1068828</v>
      </c>
      <c r="T266" s="40">
        <v>53144340</v>
      </c>
      <c r="U266" s="40">
        <v>5524485</v>
      </c>
      <c r="V266" s="15">
        <v>494</v>
      </c>
      <c r="W266" s="40">
        <v>58</v>
      </c>
      <c r="X266" s="14">
        <f t="shared" si="10"/>
        <v>0.11740890688259109</v>
      </c>
      <c r="Y266" s="15">
        <v>11472261</v>
      </c>
      <c r="Z266" s="40">
        <v>10286566</v>
      </c>
      <c r="AA266" s="14">
        <f t="shared" si="11"/>
        <v>0.89664679002683079</v>
      </c>
      <c r="AB266" s="40">
        <v>55212</v>
      </c>
      <c r="AC266" s="10">
        <v>500460</v>
      </c>
      <c r="AD266" s="6">
        <f t="shared" si="7"/>
        <v>222251154</v>
      </c>
    </row>
    <row r="267" spans="1:30" x14ac:dyDescent="0.15">
      <c r="A267" s="50">
        <v>45107</v>
      </c>
      <c r="B267" s="40">
        <v>99855541</v>
      </c>
      <c r="C267" s="40">
        <v>92875</v>
      </c>
      <c r="D267" s="40">
        <v>215154</v>
      </c>
      <c r="E267" s="40">
        <v>32770</v>
      </c>
      <c r="F267" s="40">
        <v>1490169</v>
      </c>
      <c r="G267" s="40">
        <v>794664</v>
      </c>
      <c r="H267" s="16">
        <f t="shared" si="8"/>
        <v>0.53327105851752388</v>
      </c>
      <c r="I267" s="40">
        <v>3425553</v>
      </c>
      <c r="J267" s="40">
        <v>2369017</v>
      </c>
      <c r="K267" s="40">
        <v>10832540</v>
      </c>
      <c r="L267" s="40">
        <v>439617</v>
      </c>
      <c r="M267" s="40">
        <v>4495449</v>
      </c>
      <c r="N267" s="15">
        <v>2586957.000000007</v>
      </c>
      <c r="O267" s="40">
        <v>2470476</v>
      </c>
      <c r="P267" s="14">
        <f t="shared" si="9"/>
        <v>0.95497373941661701</v>
      </c>
      <c r="Q267" s="40">
        <v>59</v>
      </c>
      <c r="R267" s="40">
        <v>8489059</v>
      </c>
      <c r="S267" s="40">
        <v>892115</v>
      </c>
      <c r="T267" s="40">
        <v>49195443</v>
      </c>
      <c r="U267" s="40">
        <v>4747471</v>
      </c>
      <c r="V267" s="15">
        <v>548</v>
      </c>
      <c r="W267" s="40">
        <v>144</v>
      </c>
      <c r="X267" s="14">
        <f t="shared" si="10"/>
        <v>0.26277372262773724</v>
      </c>
      <c r="Y267" s="15">
        <v>11634532</v>
      </c>
      <c r="Z267" s="40">
        <v>8797366</v>
      </c>
      <c r="AA267" s="14">
        <f t="shared" si="11"/>
        <v>0.75614266220592286</v>
      </c>
      <c r="AB267" s="40">
        <v>50697</v>
      </c>
      <c r="AC267" s="10">
        <v>447744</v>
      </c>
      <c r="AD267" s="6">
        <f t="shared" ref="AD267:AD301" si="12">SUM(B267:E267,G267,I267:M267,O267,Q267:U267,W267,Z267,AB267:AC267)</f>
        <v>197643754</v>
      </c>
    </row>
    <row r="268" spans="1:30" x14ac:dyDescent="0.15">
      <c r="A268" s="50">
        <v>45138</v>
      </c>
      <c r="B268" s="40">
        <v>106490620</v>
      </c>
      <c r="C268" s="40">
        <v>84528</v>
      </c>
      <c r="D268" s="40">
        <v>226154</v>
      </c>
      <c r="E268" s="40">
        <v>30265</v>
      </c>
      <c r="F268" s="40">
        <v>1347751</v>
      </c>
      <c r="G268" s="40">
        <v>768114</v>
      </c>
      <c r="H268" s="16">
        <f t="shared" si="8"/>
        <v>0.56992278247243</v>
      </c>
      <c r="I268" s="40">
        <v>3303280</v>
      </c>
      <c r="J268" s="40">
        <v>2371483</v>
      </c>
      <c r="K268" s="40">
        <v>11755708</v>
      </c>
      <c r="L268" s="40">
        <v>473650</v>
      </c>
      <c r="M268" s="40">
        <v>4509588</v>
      </c>
      <c r="N268" s="15">
        <v>2643265.0000000093</v>
      </c>
      <c r="O268" s="40">
        <v>2471808</v>
      </c>
      <c r="P268" s="14">
        <f t="shared" si="9"/>
        <v>0.93513438872000776</v>
      </c>
      <c r="Q268" s="40">
        <v>66</v>
      </c>
      <c r="R268" s="40">
        <v>8262534</v>
      </c>
      <c r="S268" s="40">
        <v>908856</v>
      </c>
      <c r="T268" s="40">
        <v>53512292</v>
      </c>
      <c r="U268" s="40">
        <v>4864013</v>
      </c>
      <c r="V268" s="15">
        <v>549</v>
      </c>
      <c r="W268" s="40">
        <v>284</v>
      </c>
      <c r="X268" s="14">
        <f t="shared" si="10"/>
        <v>0.51730418943533696</v>
      </c>
      <c r="Y268" s="15">
        <v>9464117</v>
      </c>
      <c r="Z268" s="40">
        <v>8512291</v>
      </c>
      <c r="AA268" s="14">
        <f t="shared" si="11"/>
        <v>0.89942791282060441</v>
      </c>
      <c r="AB268" s="40">
        <v>51145</v>
      </c>
      <c r="AC268" s="10">
        <v>473388</v>
      </c>
      <c r="AD268" s="6">
        <f t="shared" si="12"/>
        <v>209070067</v>
      </c>
    </row>
    <row r="269" spans="1:30" x14ac:dyDescent="0.15">
      <c r="A269" s="50">
        <v>45169</v>
      </c>
      <c r="B269" s="40">
        <v>109923692</v>
      </c>
      <c r="C269" s="40">
        <v>83033</v>
      </c>
      <c r="D269" s="40">
        <v>208091</v>
      </c>
      <c r="E269" s="40">
        <v>30334</v>
      </c>
      <c r="F269" s="40">
        <v>1178943</v>
      </c>
      <c r="G269" s="40">
        <v>596142</v>
      </c>
      <c r="H269" s="16">
        <f t="shared" si="8"/>
        <v>0.50565803435789514</v>
      </c>
      <c r="I269" s="40">
        <v>3289553</v>
      </c>
      <c r="J269" s="40">
        <v>2378840</v>
      </c>
      <c r="K269" s="40">
        <v>11733372</v>
      </c>
      <c r="L269" s="40">
        <v>476832</v>
      </c>
      <c r="M269" s="40">
        <v>4540229</v>
      </c>
      <c r="N269" s="15">
        <v>2938718.0000000023</v>
      </c>
      <c r="O269" s="40">
        <v>2629920</v>
      </c>
      <c r="P269" s="14">
        <f t="shared" si="9"/>
        <v>0.89492084643711911</v>
      </c>
      <c r="Q269" s="40">
        <v>77</v>
      </c>
      <c r="R269" s="40">
        <v>8107288</v>
      </c>
      <c r="S269" s="40">
        <v>916537</v>
      </c>
      <c r="T269" s="40">
        <v>56373867</v>
      </c>
      <c r="U269" s="40">
        <v>4986943</v>
      </c>
      <c r="V269" s="15">
        <v>615</v>
      </c>
      <c r="W269" s="40">
        <v>454</v>
      </c>
      <c r="X269" s="14">
        <f t="shared" si="10"/>
        <v>0.73821138211382109</v>
      </c>
      <c r="Y269" s="15">
        <v>11370603</v>
      </c>
      <c r="Z269" s="40">
        <v>7902645</v>
      </c>
      <c r="AA269" s="14">
        <f t="shared" si="11"/>
        <v>0.69500667642692304</v>
      </c>
      <c r="AB269" s="40">
        <v>48222</v>
      </c>
      <c r="AC269" s="10">
        <v>477564</v>
      </c>
      <c r="AD269" s="6">
        <f t="shared" si="12"/>
        <v>214703635</v>
      </c>
    </row>
    <row r="270" spans="1:30" x14ac:dyDescent="0.15">
      <c r="A270" s="50">
        <v>45199</v>
      </c>
      <c r="B270" s="40">
        <v>97138753</v>
      </c>
      <c r="C270" s="40">
        <v>81188</v>
      </c>
      <c r="D270" s="40">
        <v>198086</v>
      </c>
      <c r="E270" s="40">
        <v>30530</v>
      </c>
      <c r="F270" s="40">
        <v>1458024</v>
      </c>
      <c r="G270" s="40">
        <v>598249</v>
      </c>
      <c r="H270" s="16">
        <f t="shared" si="8"/>
        <v>0.41031491937032588</v>
      </c>
      <c r="I270" s="40">
        <v>3121718</v>
      </c>
      <c r="J270" s="40">
        <v>2174968</v>
      </c>
      <c r="K270" s="40">
        <v>10750317</v>
      </c>
      <c r="L270" s="40">
        <v>433690</v>
      </c>
      <c r="M270" s="40">
        <v>4248146</v>
      </c>
      <c r="N270" s="15">
        <v>2330931.0000000033</v>
      </c>
      <c r="O270" s="40">
        <v>2589036</v>
      </c>
      <c r="P270" s="14">
        <f t="shared" si="9"/>
        <v>1.1107304334619927</v>
      </c>
      <c r="Q270" s="40">
        <v>54</v>
      </c>
      <c r="R270" s="40">
        <v>7622764</v>
      </c>
      <c r="S270" s="40">
        <v>849697</v>
      </c>
      <c r="T270" s="40">
        <v>49763724</v>
      </c>
      <c r="U270" s="40">
        <v>4484978</v>
      </c>
      <c r="V270" s="15">
        <v>458.99999999999994</v>
      </c>
      <c r="W270" s="40">
        <v>174</v>
      </c>
      <c r="X270" s="14">
        <f t="shared" si="10"/>
        <v>0.37908496732026148</v>
      </c>
      <c r="Y270" s="15">
        <v>14256821</v>
      </c>
      <c r="Z270" s="40">
        <v>7632258</v>
      </c>
      <c r="AA270" s="14">
        <f t="shared" si="11"/>
        <v>0.5353408028339558</v>
      </c>
      <c r="AB270" s="40">
        <v>51425</v>
      </c>
      <c r="AC270" s="10">
        <v>445728</v>
      </c>
      <c r="AD270" s="6">
        <f t="shared" si="12"/>
        <v>192215483</v>
      </c>
    </row>
    <row r="271" spans="1:30" x14ac:dyDescent="0.15">
      <c r="A271" s="50">
        <v>45230</v>
      </c>
      <c r="B271" s="40">
        <v>83977963</v>
      </c>
      <c r="C271" s="40">
        <v>73344</v>
      </c>
      <c r="D271" s="40">
        <v>164632</v>
      </c>
      <c r="E271" s="40">
        <v>21437</v>
      </c>
      <c r="F271" s="40">
        <v>1175237</v>
      </c>
      <c r="G271" s="40">
        <v>552569</v>
      </c>
      <c r="H271" s="16">
        <f t="shared" si="8"/>
        <v>0.4701766537302689</v>
      </c>
      <c r="I271" s="40">
        <v>2940485</v>
      </c>
      <c r="J271" s="40">
        <v>1991501</v>
      </c>
      <c r="K271" s="40">
        <v>9531565</v>
      </c>
      <c r="L271" s="40">
        <v>393451</v>
      </c>
      <c r="M271" s="40">
        <v>3912663</v>
      </c>
      <c r="N271" s="15">
        <v>2685212.0000000033</v>
      </c>
      <c r="O271" s="40">
        <v>2471604</v>
      </c>
      <c r="P271" s="14">
        <f t="shared" si="9"/>
        <v>0.92045022888323047</v>
      </c>
      <c r="Q271" s="40">
        <v>114</v>
      </c>
      <c r="R271" s="40">
        <v>7046227</v>
      </c>
      <c r="S271" s="40">
        <v>764093</v>
      </c>
      <c r="T271" s="40">
        <v>41761504</v>
      </c>
      <c r="U271" s="40">
        <v>3906694</v>
      </c>
      <c r="V271" s="15">
        <v>398</v>
      </c>
      <c r="W271" s="40">
        <v>25</v>
      </c>
      <c r="X271" s="14">
        <f t="shared" si="10"/>
        <v>6.2814070351758788E-2</v>
      </c>
      <c r="Y271" s="15">
        <v>10462150</v>
      </c>
      <c r="Z271" s="40">
        <v>7301806</v>
      </c>
      <c r="AA271" s="14">
        <f t="shared" si="11"/>
        <v>0.69792595212265163</v>
      </c>
      <c r="AB271" s="40">
        <v>42591</v>
      </c>
      <c r="AC271" s="10">
        <v>440460</v>
      </c>
      <c r="AD271" s="6">
        <f t="shared" si="12"/>
        <v>167294728</v>
      </c>
    </row>
    <row r="272" spans="1:30" x14ac:dyDescent="0.15">
      <c r="A272" s="50">
        <v>45260</v>
      </c>
      <c r="B272" s="40">
        <v>94606444</v>
      </c>
      <c r="C272" s="40">
        <v>86503</v>
      </c>
      <c r="D272" s="40">
        <v>206334</v>
      </c>
      <c r="E272" s="40">
        <v>38695</v>
      </c>
      <c r="F272" s="40">
        <v>1396111</v>
      </c>
      <c r="G272" s="40">
        <v>723371</v>
      </c>
      <c r="H272" s="16">
        <f t="shared" si="8"/>
        <v>0.51813287052390533</v>
      </c>
      <c r="I272" s="40">
        <v>3562556</v>
      </c>
      <c r="J272" s="40">
        <v>2352669</v>
      </c>
      <c r="K272" s="40">
        <v>10640202</v>
      </c>
      <c r="L272" s="40">
        <v>460422</v>
      </c>
      <c r="M272" s="40">
        <v>4639795</v>
      </c>
      <c r="N272" s="15">
        <v>2292005.9999999995</v>
      </c>
      <c r="O272" s="40">
        <v>2556732</v>
      </c>
      <c r="P272" s="14">
        <f t="shared" si="9"/>
        <v>1.1154996976447709</v>
      </c>
      <c r="Q272" s="40">
        <v>174</v>
      </c>
      <c r="R272" s="40">
        <v>8463039</v>
      </c>
      <c r="S272" s="40">
        <v>893935</v>
      </c>
      <c r="T272" s="40">
        <v>46619900</v>
      </c>
      <c r="U272" s="40">
        <v>4625728</v>
      </c>
      <c r="V272" s="15">
        <v>397</v>
      </c>
      <c r="W272" s="40">
        <v>327</v>
      </c>
      <c r="X272" s="14">
        <f t="shared" si="10"/>
        <v>0.82367758186397988</v>
      </c>
      <c r="Y272" s="15">
        <v>12176054</v>
      </c>
      <c r="Z272" s="40">
        <v>8786181</v>
      </c>
      <c r="AA272" s="14">
        <f t="shared" si="11"/>
        <v>0.72159510790605885</v>
      </c>
      <c r="AB272" s="40">
        <v>53179</v>
      </c>
      <c r="AC272" s="10">
        <v>400344</v>
      </c>
      <c r="AD272" s="6">
        <f t="shared" si="12"/>
        <v>189716530</v>
      </c>
    </row>
    <row r="273" spans="1:30" x14ac:dyDescent="0.15">
      <c r="A273" s="50">
        <v>45291</v>
      </c>
      <c r="B273" s="40">
        <v>68299123</v>
      </c>
      <c r="C273" s="40">
        <v>77486</v>
      </c>
      <c r="D273" s="40">
        <v>156110</v>
      </c>
      <c r="E273" s="40">
        <v>28019</v>
      </c>
      <c r="G273" s="40">
        <v>474374</v>
      </c>
      <c r="H273" s="16"/>
      <c r="I273" s="40">
        <v>2722346</v>
      </c>
      <c r="J273" s="40">
        <v>1808181</v>
      </c>
      <c r="K273" s="40">
        <v>8252194</v>
      </c>
      <c r="L273" s="40">
        <v>347680</v>
      </c>
      <c r="M273" s="40">
        <v>3486938</v>
      </c>
      <c r="N273" s="15">
        <v>2390446.0000000023</v>
      </c>
      <c r="O273" s="40">
        <v>1938048</v>
      </c>
      <c r="P273" s="14">
        <f t="shared" si="9"/>
        <v>0.81074745047576813</v>
      </c>
      <c r="Q273" s="40">
        <v>146</v>
      </c>
      <c r="R273" s="40">
        <v>6386765</v>
      </c>
      <c r="S273" s="40">
        <v>681370</v>
      </c>
      <c r="T273" s="40">
        <v>33088404</v>
      </c>
      <c r="U273" s="40">
        <v>3457166</v>
      </c>
      <c r="V273" s="15">
        <v>439</v>
      </c>
      <c r="W273" s="40">
        <v>26</v>
      </c>
      <c r="X273" s="14">
        <f t="shared" si="10"/>
        <v>5.9225512528473807E-2</v>
      </c>
      <c r="Y273" s="15">
        <v>10442674</v>
      </c>
      <c r="Z273" s="40">
        <v>6710543</v>
      </c>
      <c r="AA273" s="14">
        <f t="shared" si="11"/>
        <v>0.6426077267182716</v>
      </c>
      <c r="AB273" s="40">
        <v>39025</v>
      </c>
      <c r="AC273" s="10">
        <v>220668</v>
      </c>
      <c r="AD273" s="6">
        <f t="shared" si="12"/>
        <v>138174612</v>
      </c>
    </row>
    <row r="274" spans="1:30" x14ac:dyDescent="0.15">
      <c r="A274" s="50">
        <v>45322</v>
      </c>
      <c r="B274" s="40">
        <v>76541067</v>
      </c>
      <c r="C274" s="40">
        <v>71663</v>
      </c>
      <c r="D274" s="40">
        <v>193527</v>
      </c>
      <c r="E274" s="40">
        <v>26687</v>
      </c>
      <c r="F274" s="40">
        <v>1105293</v>
      </c>
      <c r="G274" s="40">
        <v>446934</v>
      </c>
      <c r="H274" s="16">
        <f t="shared" si="8"/>
        <v>0.40435793947849125</v>
      </c>
      <c r="I274" s="40">
        <v>3009814</v>
      </c>
      <c r="J274" s="40">
        <v>2100454</v>
      </c>
      <c r="K274" s="40">
        <v>9384071</v>
      </c>
      <c r="L274" s="40">
        <v>405607</v>
      </c>
      <c r="M274" s="40">
        <v>3875014</v>
      </c>
      <c r="N274" s="15">
        <v>2505839.0000000019</v>
      </c>
      <c r="O274" s="40">
        <v>2106276</v>
      </c>
      <c r="P274" s="14">
        <f t="shared" si="9"/>
        <v>0.84054721791783049</v>
      </c>
      <c r="Q274" s="40">
        <v>55</v>
      </c>
      <c r="R274" s="40">
        <v>6701076</v>
      </c>
      <c r="S274" s="40">
        <v>794788</v>
      </c>
      <c r="T274" s="40">
        <v>34009243</v>
      </c>
      <c r="U274" s="40">
        <v>3982851</v>
      </c>
      <c r="V274" s="15">
        <v>308</v>
      </c>
      <c r="W274" s="40">
        <v>266</v>
      </c>
      <c r="X274" s="14">
        <f t="shared" si="10"/>
        <v>0.86363636363636365</v>
      </c>
      <c r="Y274" s="15">
        <v>11246993</v>
      </c>
      <c r="Z274" s="40">
        <v>6768499</v>
      </c>
      <c r="AA274" s="14">
        <f t="shared" si="11"/>
        <v>0.60180521140183874</v>
      </c>
      <c r="AB274" s="40">
        <v>43474</v>
      </c>
      <c r="AC274" s="10">
        <v>287268</v>
      </c>
      <c r="AD274" s="6">
        <f t="shared" si="12"/>
        <v>150748634</v>
      </c>
    </row>
    <row r="275" spans="1:30" x14ac:dyDescent="0.15">
      <c r="A275" s="50">
        <v>45351</v>
      </c>
      <c r="B275" s="40">
        <v>77702351</v>
      </c>
      <c r="C275" s="40">
        <v>81164</v>
      </c>
      <c r="D275" s="40">
        <v>213673</v>
      </c>
      <c r="E275" s="40">
        <v>28958</v>
      </c>
      <c r="F275" s="40">
        <v>1030784</v>
      </c>
      <c r="G275" s="40">
        <v>524013</v>
      </c>
      <c r="H275" s="16">
        <f t="shared" si="8"/>
        <v>0.5083635368806656</v>
      </c>
      <c r="I275" s="40">
        <v>3046728</v>
      </c>
      <c r="J275" s="40">
        <v>2062646</v>
      </c>
      <c r="K275" s="40">
        <v>8830261</v>
      </c>
      <c r="L275" s="40">
        <v>378670</v>
      </c>
      <c r="M275" s="40">
        <v>4063197</v>
      </c>
      <c r="N275" s="15">
        <v>1980620.9999999995</v>
      </c>
      <c r="O275" s="40">
        <v>2261376</v>
      </c>
      <c r="P275" s="14">
        <f t="shared" si="9"/>
        <v>1.1417509962784402</v>
      </c>
      <c r="Q275" s="40">
        <v>171</v>
      </c>
      <c r="R275" s="40">
        <v>7347174</v>
      </c>
      <c r="S275" s="40">
        <v>816097</v>
      </c>
      <c r="T275" s="40">
        <v>35969575</v>
      </c>
      <c r="U275" s="40">
        <v>4111275</v>
      </c>
      <c r="V275" s="15">
        <v>402</v>
      </c>
      <c r="W275" s="40">
        <v>57</v>
      </c>
      <c r="X275" s="14">
        <f t="shared" si="10"/>
        <v>0.1417910447761194</v>
      </c>
      <c r="Y275" s="15">
        <v>10348082</v>
      </c>
      <c r="Z275" s="40">
        <v>7530747</v>
      </c>
      <c r="AA275" s="14">
        <f t="shared" si="11"/>
        <v>0.72774326681988022</v>
      </c>
      <c r="AB275" s="40">
        <v>47135</v>
      </c>
      <c r="AC275" s="10">
        <v>313452</v>
      </c>
      <c r="AD275" s="6">
        <f t="shared" si="12"/>
        <v>155328720</v>
      </c>
    </row>
    <row r="276" spans="1:30" x14ac:dyDescent="0.15">
      <c r="A276" s="50">
        <v>45382</v>
      </c>
      <c r="B276" s="40">
        <v>77282129</v>
      </c>
      <c r="C276" s="40">
        <v>69055</v>
      </c>
      <c r="D276" s="40">
        <v>210992</v>
      </c>
      <c r="E276" s="40">
        <v>29912</v>
      </c>
      <c r="F276" s="40">
        <v>988335</v>
      </c>
      <c r="G276" s="40">
        <v>441046</v>
      </c>
      <c r="H276" s="16">
        <f t="shared" si="8"/>
        <v>0.44625152402778412</v>
      </c>
      <c r="I276" s="40">
        <v>3071638</v>
      </c>
      <c r="J276" s="40">
        <v>1969601</v>
      </c>
      <c r="K276" s="40">
        <v>8655066</v>
      </c>
      <c r="L276" s="40">
        <v>371528</v>
      </c>
      <c r="M276" s="40">
        <v>4183697</v>
      </c>
      <c r="N276" s="15">
        <v>2221440.0000000014</v>
      </c>
      <c r="O276" s="40">
        <v>1885260</v>
      </c>
      <c r="P276" s="14">
        <f t="shared" si="9"/>
        <v>0.84866573033707815</v>
      </c>
      <c r="Q276" s="40">
        <v>182</v>
      </c>
      <c r="R276" s="40">
        <v>7547386</v>
      </c>
      <c r="S276" s="40">
        <v>809027</v>
      </c>
      <c r="T276" s="40">
        <v>36186704</v>
      </c>
      <c r="U276" s="40">
        <v>4071557</v>
      </c>
      <c r="V276" s="15">
        <v>315</v>
      </c>
      <c r="W276" s="40">
        <v>255</v>
      </c>
      <c r="X276" s="14">
        <f t="shared" si="10"/>
        <v>0.80952380952380953</v>
      </c>
      <c r="Y276" s="15">
        <v>10322630</v>
      </c>
      <c r="Z276" s="40">
        <v>7611050</v>
      </c>
      <c r="AA276" s="14">
        <f t="shared" si="11"/>
        <v>0.73731694345336407</v>
      </c>
      <c r="AB276" s="40">
        <v>41469</v>
      </c>
      <c r="AC276" s="10">
        <v>241212</v>
      </c>
      <c r="AD276" s="6">
        <f t="shared" si="12"/>
        <v>154678766</v>
      </c>
    </row>
    <row r="277" spans="1:30" x14ac:dyDescent="0.15">
      <c r="A277" s="50">
        <v>45412</v>
      </c>
      <c r="B277" s="40">
        <v>106625665</v>
      </c>
      <c r="C277" s="40">
        <v>91210</v>
      </c>
      <c r="D277" s="40">
        <v>308484</v>
      </c>
      <c r="E277" s="40">
        <v>35130</v>
      </c>
      <c r="F277" s="40">
        <v>1184178</v>
      </c>
      <c r="G277" s="40">
        <v>639596</v>
      </c>
      <c r="H277" s="16">
        <f t="shared" si="8"/>
        <v>0.54011812413336513</v>
      </c>
      <c r="I277" s="40">
        <v>3920175</v>
      </c>
      <c r="J277" s="40">
        <v>2542092</v>
      </c>
      <c r="K277" s="40">
        <v>11470004</v>
      </c>
      <c r="L277" s="40">
        <v>493607</v>
      </c>
      <c r="M277" s="40">
        <v>5733992</v>
      </c>
      <c r="N277" s="15">
        <v>2970730</v>
      </c>
      <c r="O277" s="40">
        <v>2730696</v>
      </c>
      <c r="P277" s="14">
        <f t="shared" si="9"/>
        <v>0.9192003312317174</v>
      </c>
      <c r="Q277" s="40">
        <v>38</v>
      </c>
      <c r="R277" s="40">
        <v>10054569</v>
      </c>
      <c r="S277" s="40">
        <v>1085857</v>
      </c>
      <c r="T277" s="40">
        <v>49350891</v>
      </c>
      <c r="U277" s="40">
        <v>5401862</v>
      </c>
      <c r="V277" s="15">
        <v>331</v>
      </c>
      <c r="W277" s="40">
        <v>84</v>
      </c>
      <c r="X277" s="14">
        <f t="shared" si="10"/>
        <v>0.25377643504531722</v>
      </c>
      <c r="Y277" s="15">
        <v>9824591</v>
      </c>
      <c r="Z277" s="40">
        <v>9732690</v>
      </c>
      <c r="AA277" s="14">
        <f t="shared" si="11"/>
        <v>0.99064581925089812</v>
      </c>
      <c r="AB277" s="40">
        <v>54843</v>
      </c>
      <c r="AC277" s="10">
        <v>411852</v>
      </c>
      <c r="AD277" s="6">
        <f t="shared" si="12"/>
        <v>210683337</v>
      </c>
    </row>
    <row r="278" spans="1:30" x14ac:dyDescent="0.15">
      <c r="A278" s="50">
        <v>45443</v>
      </c>
      <c r="B278" s="40">
        <v>99537374</v>
      </c>
      <c r="C278" s="40">
        <v>85815</v>
      </c>
      <c r="D278" s="40">
        <v>296229</v>
      </c>
      <c r="E278" s="40">
        <v>32108</v>
      </c>
      <c r="F278" s="40">
        <v>1059846</v>
      </c>
      <c r="G278" s="40">
        <v>507090</v>
      </c>
      <c r="H278" s="16">
        <f t="shared" si="8"/>
        <v>0.47845630402907591</v>
      </c>
      <c r="I278" s="40">
        <v>3539182</v>
      </c>
      <c r="J278" s="40">
        <v>2194475</v>
      </c>
      <c r="K278" s="40">
        <v>10658745</v>
      </c>
      <c r="L278" s="40">
        <v>445867</v>
      </c>
      <c r="M278" s="40">
        <v>5329696</v>
      </c>
      <c r="N278" s="15">
        <v>2333652</v>
      </c>
      <c r="O278" s="40">
        <v>2363616</v>
      </c>
      <c r="P278" s="14">
        <f t="shared" si="9"/>
        <v>1.0128399607139369</v>
      </c>
      <c r="Q278" s="40">
        <v>129</v>
      </c>
      <c r="R278" s="40">
        <v>9348963</v>
      </c>
      <c r="S278" s="40">
        <v>978408</v>
      </c>
      <c r="T278" s="40">
        <v>46717480</v>
      </c>
      <c r="U278" s="40">
        <v>4940870</v>
      </c>
      <c r="V278" s="15">
        <v>415</v>
      </c>
      <c r="W278" s="40">
        <v>161</v>
      </c>
      <c r="X278" s="14">
        <f t="shared" si="10"/>
        <v>0.38795180722891565</v>
      </c>
      <c r="Y278" s="15">
        <v>12171846</v>
      </c>
      <c r="Z278" s="40">
        <v>9006529</v>
      </c>
      <c r="AA278" s="14">
        <f t="shared" si="11"/>
        <v>0.73994766282780766</v>
      </c>
      <c r="AB278" s="40">
        <v>51321</v>
      </c>
      <c r="AC278" s="10">
        <v>327192</v>
      </c>
      <c r="AD278" s="6">
        <f t="shared" si="12"/>
        <v>196361250</v>
      </c>
    </row>
    <row r="279" spans="1:30" x14ac:dyDescent="0.15">
      <c r="A279" s="50">
        <v>45473</v>
      </c>
      <c r="B279" s="40">
        <v>96017427</v>
      </c>
      <c r="C279" s="40">
        <v>77996</v>
      </c>
      <c r="D279" s="40">
        <v>286702</v>
      </c>
      <c r="E279" s="40">
        <v>32850</v>
      </c>
      <c r="F279" s="40">
        <v>856685</v>
      </c>
      <c r="G279" s="40">
        <v>578654</v>
      </c>
      <c r="H279" s="16">
        <f t="shared" si="8"/>
        <v>0.67545714002229529</v>
      </c>
      <c r="I279" s="40">
        <v>3252357</v>
      </c>
      <c r="J279" s="40">
        <v>1994659</v>
      </c>
      <c r="K279" s="40">
        <v>10427849</v>
      </c>
      <c r="L279" s="40">
        <v>414506</v>
      </c>
      <c r="M279" s="40">
        <v>5000597</v>
      </c>
      <c r="N279" s="15">
        <v>2615547.0000000005</v>
      </c>
      <c r="O279" s="40">
        <v>2151336</v>
      </c>
      <c r="P279" s="14">
        <f t="shared" si="9"/>
        <v>0.82251857833179809</v>
      </c>
      <c r="Q279" s="40">
        <v>29</v>
      </c>
      <c r="R279" s="40">
        <v>8872203</v>
      </c>
      <c r="S279" s="40">
        <v>890750</v>
      </c>
      <c r="T279" s="40">
        <v>46429467</v>
      </c>
      <c r="U279" s="40">
        <v>4652011</v>
      </c>
      <c r="V279" s="15">
        <v>460.00000000000006</v>
      </c>
      <c r="W279" s="40">
        <v>112</v>
      </c>
      <c r="X279" s="14">
        <f t="shared" si="10"/>
        <v>0.2434782608695652</v>
      </c>
      <c r="Y279" s="15">
        <v>10053005</v>
      </c>
      <c r="Z279" s="40">
        <v>8796251</v>
      </c>
      <c r="AA279" s="14">
        <f t="shared" si="11"/>
        <v>0.87498723018639701</v>
      </c>
      <c r="AB279" s="40">
        <v>44046</v>
      </c>
      <c r="AC279" s="10">
        <v>352080</v>
      </c>
      <c r="AD279" s="6">
        <f t="shared" si="12"/>
        <v>190271882</v>
      </c>
    </row>
    <row r="280" spans="1:30" x14ac:dyDescent="0.15">
      <c r="A280" s="50">
        <v>45504</v>
      </c>
      <c r="B280" s="40">
        <v>113174718</v>
      </c>
      <c r="C280" s="40">
        <v>96290</v>
      </c>
      <c r="D280" s="40">
        <v>286797</v>
      </c>
      <c r="E280" s="40">
        <v>29612</v>
      </c>
      <c r="F280" s="40">
        <v>868308</v>
      </c>
      <c r="G280" s="40">
        <v>389495</v>
      </c>
      <c r="H280" s="16">
        <f t="shared" si="8"/>
        <v>0.44856778930978408</v>
      </c>
      <c r="I280" s="40">
        <v>3310555</v>
      </c>
      <c r="J280" s="40">
        <v>2237194</v>
      </c>
      <c r="K280" s="40">
        <v>12049212</v>
      </c>
      <c r="L280" s="40">
        <v>465724</v>
      </c>
      <c r="M280" s="40">
        <v>5088549</v>
      </c>
      <c r="N280" s="15">
        <v>2581654</v>
      </c>
      <c r="O280" s="40">
        <v>2460432</v>
      </c>
      <c r="P280" s="14">
        <f t="shared" si="9"/>
        <v>0.95304483094946113</v>
      </c>
      <c r="Q280" s="40">
        <v>103</v>
      </c>
      <c r="R280" s="40">
        <v>9246834</v>
      </c>
      <c r="S280" s="40">
        <v>965733</v>
      </c>
      <c r="T280" s="40">
        <v>58203388</v>
      </c>
      <c r="U280" s="40">
        <v>5180679</v>
      </c>
      <c r="V280" s="15">
        <v>331</v>
      </c>
      <c r="W280" s="40">
        <v>175</v>
      </c>
      <c r="X280" s="14">
        <f t="shared" si="10"/>
        <v>0.52870090634441091</v>
      </c>
      <c r="Y280" s="15">
        <v>10313527</v>
      </c>
      <c r="Z280" s="40">
        <v>8740458</v>
      </c>
      <c r="AA280" s="14">
        <f t="shared" si="11"/>
        <v>0.84747516538231782</v>
      </c>
      <c r="AB280" s="40">
        <v>49958</v>
      </c>
      <c r="AC280" s="10">
        <v>404472</v>
      </c>
      <c r="AD280" s="6">
        <f t="shared" si="12"/>
        <v>222380378</v>
      </c>
    </row>
    <row r="281" spans="1:30" x14ac:dyDescent="0.15">
      <c r="A281" s="50">
        <v>45535</v>
      </c>
      <c r="B281" s="40">
        <v>109030721</v>
      </c>
      <c r="C281" s="40">
        <v>80803</v>
      </c>
      <c r="D281" s="40">
        <v>269405</v>
      </c>
      <c r="E281" s="40">
        <v>35495</v>
      </c>
      <c r="F281" s="40">
        <v>1029631</v>
      </c>
      <c r="G281" s="40">
        <v>456721</v>
      </c>
      <c r="H281" s="16">
        <f t="shared" si="8"/>
        <v>0.44357735926754344</v>
      </c>
      <c r="I281" s="40">
        <v>3105849</v>
      </c>
      <c r="J281" s="40">
        <v>2106617</v>
      </c>
      <c r="K281" s="40">
        <v>11442829</v>
      </c>
      <c r="L281" s="40">
        <v>436228</v>
      </c>
      <c r="M281" s="40">
        <v>4747406</v>
      </c>
      <c r="N281" s="15">
        <v>2335928</v>
      </c>
      <c r="O281" s="40">
        <v>2528544</v>
      </c>
      <c r="P281" s="14">
        <f t="shared" si="9"/>
        <v>1.0824580209663996</v>
      </c>
      <c r="Q281" s="40">
        <v>24</v>
      </c>
      <c r="R281" s="40">
        <v>8705216</v>
      </c>
      <c r="S281" s="40">
        <v>919899</v>
      </c>
      <c r="T281" s="40">
        <v>57629195</v>
      </c>
      <c r="U281" s="40">
        <v>5001908</v>
      </c>
      <c r="V281" s="15">
        <v>338</v>
      </c>
      <c r="W281" s="40"/>
      <c r="X281" s="14"/>
      <c r="Y281" s="15">
        <v>12974524</v>
      </c>
      <c r="Z281" s="40">
        <v>7833654</v>
      </c>
      <c r="AA281" s="14">
        <f t="shared" si="11"/>
        <v>0.6037719765287729</v>
      </c>
      <c r="AB281" s="40">
        <v>51737</v>
      </c>
      <c r="AC281" s="10">
        <v>375588</v>
      </c>
      <c r="AD281" s="6">
        <f t="shared" si="12"/>
        <v>214757839</v>
      </c>
    </row>
    <row r="282" spans="1:30" x14ac:dyDescent="0.15">
      <c r="A282" s="50">
        <v>45565</v>
      </c>
      <c r="B282" s="40">
        <v>97782658</v>
      </c>
      <c r="C282" s="40">
        <v>76698</v>
      </c>
      <c r="D282" s="40">
        <v>247915</v>
      </c>
      <c r="E282" s="40">
        <v>29845</v>
      </c>
      <c r="F282" s="40">
        <v>881201</v>
      </c>
      <c r="G282" s="40">
        <v>414412</v>
      </c>
      <c r="H282" s="16">
        <f t="shared" si="8"/>
        <v>0.47028090072526019</v>
      </c>
      <c r="I282" s="40">
        <v>2876945</v>
      </c>
      <c r="J282" s="40">
        <v>1917487</v>
      </c>
      <c r="K282" s="40">
        <v>10527758</v>
      </c>
      <c r="L282" s="40">
        <v>399616</v>
      </c>
      <c r="M282" s="40">
        <v>4413121</v>
      </c>
      <c r="N282" s="15">
        <v>2354667.0000000033</v>
      </c>
      <c r="O282" s="40">
        <v>2309016</v>
      </c>
      <c r="P282" s="14">
        <f t="shared" si="9"/>
        <v>0.98061254521339825</v>
      </c>
      <c r="Q282" s="40">
        <v>84</v>
      </c>
      <c r="R282" s="40">
        <v>8091228</v>
      </c>
      <c r="S282" s="40">
        <v>841626</v>
      </c>
      <c r="T282" s="40">
        <v>50620480</v>
      </c>
      <c r="U282" s="40">
        <v>4515581</v>
      </c>
      <c r="V282" s="15">
        <v>315</v>
      </c>
      <c r="W282" s="40">
        <v>211</v>
      </c>
      <c r="X282" s="14">
        <f t="shared" si="10"/>
        <v>0.66984126984126979</v>
      </c>
      <c r="Y282" s="15">
        <v>12803219</v>
      </c>
      <c r="Z282" s="40">
        <v>7527044</v>
      </c>
      <c r="AA282" s="14">
        <f t="shared" si="11"/>
        <v>0.58790246421622561</v>
      </c>
      <c r="AB282" s="40">
        <v>44650</v>
      </c>
      <c r="AC282" s="10">
        <v>388920</v>
      </c>
      <c r="AD282" s="6">
        <f t="shared" si="12"/>
        <v>193025295</v>
      </c>
    </row>
    <row r="283" spans="1:30" x14ac:dyDescent="0.15">
      <c r="A283" s="50">
        <v>45596</v>
      </c>
      <c r="B283" s="40">
        <v>103819264</v>
      </c>
      <c r="C283" s="40">
        <v>86929</v>
      </c>
      <c r="D283" s="40">
        <v>246513</v>
      </c>
      <c r="E283" s="40">
        <v>33805</v>
      </c>
      <c r="F283" s="40">
        <v>1192270</v>
      </c>
      <c r="G283" s="40">
        <v>457602</v>
      </c>
      <c r="H283" s="16">
        <f t="shared" ref="H283:H293" si="13">G283/F283</f>
        <v>0.38380735907135127</v>
      </c>
      <c r="I283" s="40">
        <v>3291571</v>
      </c>
      <c r="J283" s="40">
        <v>2144246</v>
      </c>
      <c r="K283" s="40">
        <v>11253656</v>
      </c>
      <c r="L283" s="40">
        <v>448417</v>
      </c>
      <c r="M283" s="40">
        <v>4958731</v>
      </c>
      <c r="N283" s="15">
        <v>2344685.0000000005</v>
      </c>
      <c r="O283" s="40">
        <v>2564076</v>
      </c>
      <c r="P283" s="14">
        <f t="shared" ref="P283:P292" si="14">O283/N283</f>
        <v>1.0935694986746618</v>
      </c>
      <c r="Q283" s="40">
        <v>86</v>
      </c>
      <c r="R283" s="40">
        <v>9062693</v>
      </c>
      <c r="S283" s="40">
        <v>930213</v>
      </c>
      <c r="T283" s="40">
        <v>52055633</v>
      </c>
      <c r="U283" s="40">
        <v>4892731</v>
      </c>
      <c r="V283" s="15">
        <v>286</v>
      </c>
      <c r="W283" s="40">
        <v>81</v>
      </c>
      <c r="X283" s="14">
        <f t="shared" ref="X283:X293" si="15">W283/V283</f>
        <v>0.28321678321678323</v>
      </c>
      <c r="Y283" s="15">
        <v>12721759</v>
      </c>
      <c r="Z283" s="40">
        <v>8857034</v>
      </c>
      <c r="AA283" s="14">
        <f t="shared" ref="AA283:AA293" si="16">Z283/Y283</f>
        <v>0.69621142799513813</v>
      </c>
      <c r="AB283" s="40">
        <v>46789</v>
      </c>
      <c r="AC283" s="10">
        <v>412068</v>
      </c>
      <c r="AD283" s="6">
        <f t="shared" si="12"/>
        <v>205562138</v>
      </c>
    </row>
    <row r="284" spans="1:30" x14ac:dyDescent="0.15">
      <c r="A284" s="50">
        <v>45626</v>
      </c>
      <c r="B284" s="40">
        <v>72213789</v>
      </c>
      <c r="C284" s="40">
        <v>61927</v>
      </c>
      <c r="D284" s="40">
        <v>211530</v>
      </c>
      <c r="E284" s="40">
        <v>27087</v>
      </c>
      <c r="F284" s="40">
        <v>689024</v>
      </c>
      <c r="G284" s="40">
        <v>368352</v>
      </c>
      <c r="H284" s="16">
        <f t="shared" si="13"/>
        <v>0.53459966561396988</v>
      </c>
      <c r="I284" s="40">
        <v>2445907</v>
      </c>
      <c r="J284" s="40">
        <v>1568570</v>
      </c>
      <c r="K284" s="40">
        <v>7863761</v>
      </c>
      <c r="L284" s="40">
        <v>324682</v>
      </c>
      <c r="M284" s="40">
        <v>3634305</v>
      </c>
      <c r="N284" s="15">
        <v>2286819.0000000037</v>
      </c>
      <c r="O284" s="40">
        <v>2106672</v>
      </c>
      <c r="P284" s="14">
        <f t="shared" si="14"/>
        <v>0.92122376104099035</v>
      </c>
      <c r="Q284" s="40">
        <v>36</v>
      </c>
      <c r="R284" s="40">
        <v>6722431</v>
      </c>
      <c r="S284" s="40">
        <v>673495</v>
      </c>
      <c r="T284" s="40">
        <v>35438811</v>
      </c>
      <c r="U284" s="40">
        <v>3519330</v>
      </c>
      <c r="V284" s="15">
        <v>265</v>
      </c>
      <c r="W284" s="40">
        <v>193</v>
      </c>
      <c r="X284" s="14">
        <f t="shared" si="15"/>
        <v>0.72830188679245278</v>
      </c>
      <c r="Y284" s="15">
        <v>7915148</v>
      </c>
      <c r="Z284" s="40">
        <v>6534271</v>
      </c>
      <c r="AA284" s="14">
        <f t="shared" si="16"/>
        <v>0.82553996463490009</v>
      </c>
      <c r="AB284" s="40">
        <v>41584</v>
      </c>
      <c r="AC284" s="10">
        <v>279036</v>
      </c>
      <c r="AD284" s="6">
        <f t="shared" si="12"/>
        <v>144035769</v>
      </c>
    </row>
    <row r="285" spans="1:30" x14ac:dyDescent="0.15">
      <c r="A285" s="50">
        <v>45657</v>
      </c>
      <c r="B285" s="40">
        <v>67676528</v>
      </c>
      <c r="C285" s="40">
        <v>62567</v>
      </c>
      <c r="D285" s="40">
        <v>186790</v>
      </c>
      <c r="E285" s="40">
        <v>24650</v>
      </c>
      <c r="F285" s="40">
        <v>716765</v>
      </c>
      <c r="G285" s="40">
        <v>354909</v>
      </c>
      <c r="H285" s="16">
        <f t="shared" si="13"/>
        <v>0.49515392074110759</v>
      </c>
      <c r="I285" s="40">
        <v>2450297</v>
      </c>
      <c r="J285" s="40">
        <v>1600020</v>
      </c>
      <c r="K285" s="40">
        <v>7956841</v>
      </c>
      <c r="L285" s="40">
        <v>326496</v>
      </c>
      <c r="M285" s="40">
        <v>3662648</v>
      </c>
      <c r="N285" s="15">
        <v>2268062.0000000047</v>
      </c>
      <c r="O285" s="40">
        <v>2073696</v>
      </c>
      <c r="P285" s="14">
        <f t="shared" si="14"/>
        <v>0.91430304815300278</v>
      </c>
      <c r="Q285" s="40">
        <v>12</v>
      </c>
      <c r="R285" s="40">
        <v>6575439</v>
      </c>
      <c r="S285" s="40">
        <v>665515</v>
      </c>
      <c r="T285" s="40">
        <v>32811901</v>
      </c>
      <c r="U285" s="40">
        <v>3410292</v>
      </c>
      <c r="V285" s="15">
        <v>274</v>
      </c>
      <c r="W285" s="40">
        <v>89</v>
      </c>
      <c r="X285" s="14">
        <f t="shared" si="15"/>
        <v>0.32481751824817517</v>
      </c>
      <c r="Y285" s="15">
        <v>8706657</v>
      </c>
      <c r="Z285" s="40">
        <v>6642309</v>
      </c>
      <c r="AA285" s="14">
        <f t="shared" si="16"/>
        <v>0.76290004303603554</v>
      </c>
      <c r="AB285" s="40">
        <v>42554</v>
      </c>
      <c r="AC285" s="10">
        <v>261312</v>
      </c>
      <c r="AD285" s="6">
        <f t="shared" si="12"/>
        <v>136784865</v>
      </c>
    </row>
    <row r="286" spans="1:30" x14ac:dyDescent="0.15">
      <c r="A286" s="50">
        <v>45688</v>
      </c>
      <c r="B286" s="40">
        <v>87127711</v>
      </c>
      <c r="C286" s="40">
        <v>81462</v>
      </c>
      <c r="D286" s="40">
        <v>231807</v>
      </c>
      <c r="E286" s="40">
        <v>34502</v>
      </c>
      <c r="F286" s="40">
        <v>888324</v>
      </c>
      <c r="G286" s="40">
        <v>292492</v>
      </c>
      <c r="H286" s="16">
        <f t="shared" si="13"/>
        <v>0.32926274647538512</v>
      </c>
      <c r="I286" s="40">
        <v>3096753</v>
      </c>
      <c r="J286" s="40">
        <v>2148665</v>
      </c>
      <c r="K286" s="40">
        <v>10218498</v>
      </c>
      <c r="L286" s="40">
        <v>433919</v>
      </c>
      <c r="M286" s="40">
        <v>4449316</v>
      </c>
      <c r="N286" s="15">
        <v>2331734.9999999967</v>
      </c>
      <c r="O286" s="40">
        <v>2430588</v>
      </c>
      <c r="P286" s="14">
        <f t="shared" si="14"/>
        <v>1.0423946117376131</v>
      </c>
      <c r="Q286" s="40">
        <v>85</v>
      </c>
      <c r="R286" s="40">
        <v>7634166</v>
      </c>
      <c r="S286" s="40">
        <v>865814</v>
      </c>
      <c r="T286" s="40">
        <v>38491502</v>
      </c>
      <c r="U286" s="40">
        <v>4522171</v>
      </c>
      <c r="V286" s="15">
        <v>200</v>
      </c>
      <c r="W286" s="40"/>
      <c r="X286" s="14"/>
      <c r="Y286" s="15">
        <v>11262653</v>
      </c>
      <c r="Z286" s="40">
        <v>7439935</v>
      </c>
      <c r="AA286" s="14">
        <f t="shared" si="16"/>
        <v>0.66058458872878356</v>
      </c>
      <c r="AB286" s="40">
        <v>52199</v>
      </c>
      <c r="AC286" s="10">
        <v>322980</v>
      </c>
      <c r="AD286" s="6">
        <f t="shared" si="12"/>
        <v>169874565</v>
      </c>
    </row>
    <row r="287" spans="1:30" x14ac:dyDescent="0.15">
      <c r="A287" s="50">
        <v>45716</v>
      </c>
      <c r="B287" s="40">
        <v>63714635</v>
      </c>
      <c r="C287" s="40">
        <v>53409</v>
      </c>
      <c r="D287" s="40">
        <v>174066</v>
      </c>
      <c r="E287" s="40">
        <v>21199</v>
      </c>
      <c r="F287" s="40">
        <v>913131</v>
      </c>
      <c r="G287" s="40">
        <v>277164</v>
      </c>
      <c r="H287" s="16">
        <f t="shared" si="13"/>
        <v>0.30353147576853706</v>
      </c>
      <c r="I287" s="40">
        <v>2312257</v>
      </c>
      <c r="J287" s="40">
        <v>1550639</v>
      </c>
      <c r="K287" s="40">
        <v>7012977</v>
      </c>
      <c r="L287" s="40">
        <v>296556</v>
      </c>
      <c r="M287" s="40">
        <v>3443110</v>
      </c>
      <c r="N287" s="15">
        <v>2009407.0000000012</v>
      </c>
      <c r="O287" s="40">
        <v>1739400</v>
      </c>
      <c r="P287" s="14">
        <f t="shared" si="14"/>
        <v>0.86562851627370607</v>
      </c>
      <c r="Q287" s="40">
        <v>12</v>
      </c>
      <c r="R287" s="40">
        <v>6099403</v>
      </c>
      <c r="S287" s="40">
        <v>645367</v>
      </c>
      <c r="T287" s="40">
        <v>29247088</v>
      </c>
      <c r="U287" s="40">
        <v>3391956</v>
      </c>
      <c r="V287" s="15">
        <v>241.99999999999997</v>
      </c>
      <c r="W287" s="40">
        <v>232</v>
      </c>
      <c r="X287" s="14">
        <f t="shared" si="15"/>
        <v>0.95867768595041336</v>
      </c>
      <c r="Y287" s="15">
        <v>9965147</v>
      </c>
      <c r="Z287" s="40">
        <v>5985981</v>
      </c>
      <c r="AA287" s="14">
        <f t="shared" si="16"/>
        <v>0.60069169074977014</v>
      </c>
      <c r="AB287" s="40">
        <v>38682</v>
      </c>
      <c r="AC287" s="10">
        <v>216408</v>
      </c>
      <c r="AD287" s="6">
        <f t="shared" si="12"/>
        <v>126220541</v>
      </c>
    </row>
    <row r="288" spans="1:30" x14ac:dyDescent="0.15">
      <c r="A288" s="50">
        <v>45747</v>
      </c>
      <c r="B288" s="40">
        <v>93443332</v>
      </c>
      <c r="C288" s="40">
        <v>91061</v>
      </c>
      <c r="D288" s="40">
        <v>267797</v>
      </c>
      <c r="E288" s="40">
        <v>36541</v>
      </c>
      <c r="F288" s="40">
        <v>597514</v>
      </c>
      <c r="G288" s="40">
        <v>450406</v>
      </c>
      <c r="H288" s="16">
        <f t="shared" si="13"/>
        <v>0.75379991096442933</v>
      </c>
      <c r="I288" s="40">
        <v>3292353</v>
      </c>
      <c r="J288" s="40">
        <v>2256717</v>
      </c>
      <c r="K288" s="40">
        <v>9710216</v>
      </c>
      <c r="L288" s="40">
        <v>418325</v>
      </c>
      <c r="M288" s="40">
        <v>4984675</v>
      </c>
      <c r="N288" s="15">
        <v>2211298.0000000056</v>
      </c>
      <c r="O288" s="40">
        <v>2154960</v>
      </c>
      <c r="P288" s="14">
        <f t="shared" si="14"/>
        <v>0.97452265592425558</v>
      </c>
      <c r="Q288" s="40">
        <v>137</v>
      </c>
      <c r="R288" s="40">
        <v>8873626</v>
      </c>
      <c r="S288" s="40">
        <v>938547</v>
      </c>
      <c r="T288" s="40">
        <v>43288704</v>
      </c>
      <c r="U288" s="40">
        <v>4822678</v>
      </c>
      <c r="V288" s="15">
        <v>262</v>
      </c>
      <c r="W288" s="40">
        <v>52</v>
      </c>
      <c r="X288" s="14">
        <f t="shared" si="15"/>
        <v>0.19847328244274809</v>
      </c>
      <c r="Y288" s="15">
        <v>10045039</v>
      </c>
      <c r="Z288" s="40">
        <v>8693961</v>
      </c>
      <c r="AA288" s="14">
        <f t="shared" si="16"/>
        <v>0.86549798363152197</v>
      </c>
      <c r="AB288" s="40">
        <v>50530</v>
      </c>
      <c r="AC288" s="10">
        <v>254592</v>
      </c>
      <c r="AD288" s="6">
        <f t="shared" si="12"/>
        <v>184029210</v>
      </c>
    </row>
    <row r="289" spans="1:31" x14ac:dyDescent="0.15">
      <c r="A289" s="50">
        <v>45777</v>
      </c>
      <c r="B289" s="40">
        <v>101841138</v>
      </c>
      <c r="C289" s="40">
        <v>85579</v>
      </c>
      <c r="D289" s="40">
        <v>253682</v>
      </c>
      <c r="E289" s="40">
        <v>22587</v>
      </c>
      <c r="F289" s="40">
        <v>1032644</v>
      </c>
      <c r="G289" s="40">
        <v>305627</v>
      </c>
      <c r="H289" s="16">
        <f t="shared" si="13"/>
        <v>0.29596550214788447</v>
      </c>
      <c r="I289" s="40">
        <v>3545210</v>
      </c>
      <c r="J289" s="40">
        <v>2480430</v>
      </c>
      <c r="K289" s="40">
        <v>10565433</v>
      </c>
      <c r="L289" s="40">
        <v>443572</v>
      </c>
      <c r="M289" s="40">
        <v>5469325</v>
      </c>
      <c r="N289" s="15">
        <v>2339133.0000000028</v>
      </c>
      <c r="O289" s="40">
        <v>2372496</v>
      </c>
      <c r="P289" s="14">
        <f t="shared" si="14"/>
        <v>1.0142629769234999</v>
      </c>
      <c r="Q289" s="40">
        <v>112</v>
      </c>
      <c r="R289" s="40">
        <v>9280093</v>
      </c>
      <c r="S289" s="40">
        <v>1003760</v>
      </c>
      <c r="T289" s="40">
        <v>46943012</v>
      </c>
      <c r="U289" s="40">
        <v>5186980</v>
      </c>
      <c r="V289" s="15">
        <v>299</v>
      </c>
      <c r="W289" s="40">
        <v>170</v>
      </c>
      <c r="X289" s="14">
        <f t="shared" si="15"/>
        <v>0.56856187290969895</v>
      </c>
      <c r="Y289" s="15">
        <v>10173110</v>
      </c>
      <c r="Z289" s="40">
        <v>9069725</v>
      </c>
      <c r="AA289" s="14">
        <f t="shared" si="16"/>
        <v>0.89153906720756981</v>
      </c>
      <c r="AB289" s="40">
        <v>40560</v>
      </c>
      <c r="AC289" s="10">
        <v>309348</v>
      </c>
      <c r="AD289" s="6">
        <f t="shared" si="12"/>
        <v>199218839</v>
      </c>
    </row>
    <row r="290" spans="1:31" x14ac:dyDescent="0.15">
      <c r="A290" s="50">
        <v>45808</v>
      </c>
      <c r="B290" s="40">
        <v>111902334</v>
      </c>
      <c r="C290" s="40">
        <v>86368</v>
      </c>
      <c r="D290" s="40">
        <v>318923</v>
      </c>
      <c r="E290" s="40">
        <v>31804</v>
      </c>
      <c r="F290" s="40">
        <v>809900</v>
      </c>
      <c r="G290" s="40">
        <v>681433</v>
      </c>
      <c r="H290" s="16">
        <f t="shared" si="13"/>
        <v>0.84137918261513767</v>
      </c>
      <c r="I290" s="40">
        <v>3722221</v>
      </c>
      <c r="J290" s="40">
        <v>2485926</v>
      </c>
      <c r="K290" s="40">
        <v>11076464</v>
      </c>
      <c r="L290" s="40">
        <v>456315</v>
      </c>
      <c r="M290" s="40">
        <v>5503161</v>
      </c>
      <c r="N290" s="15">
        <v>2510563.9999999986</v>
      </c>
      <c r="O290" s="40">
        <v>2489892</v>
      </c>
      <c r="P290" s="14">
        <f t="shared" si="14"/>
        <v>0.99176599361737094</v>
      </c>
      <c r="Q290" s="40">
        <v>132</v>
      </c>
      <c r="R290" s="40">
        <v>10158619</v>
      </c>
      <c r="S290" s="40">
        <v>1028746</v>
      </c>
      <c r="T290" s="40">
        <v>51523197</v>
      </c>
      <c r="U290" s="40">
        <v>5320375</v>
      </c>
      <c r="V290" s="15">
        <v>358</v>
      </c>
      <c r="W290" s="40">
        <v>85</v>
      </c>
      <c r="X290" s="14">
        <f t="shared" si="15"/>
        <v>0.23743016759776536</v>
      </c>
      <c r="Y290" s="15">
        <v>13786441</v>
      </c>
      <c r="Z290" s="40">
        <v>9812129</v>
      </c>
      <c r="AA290" s="14">
        <f t="shared" si="16"/>
        <v>0.71172313434627543</v>
      </c>
      <c r="AB290" s="40">
        <v>60143</v>
      </c>
      <c r="AC290" s="10">
        <v>370332</v>
      </c>
      <c r="AD290" s="6">
        <f t="shared" si="12"/>
        <v>217028599</v>
      </c>
    </row>
    <row r="291" spans="1:31" x14ac:dyDescent="0.15">
      <c r="A291" s="50">
        <v>45838</v>
      </c>
      <c r="B291" s="40">
        <v>102547722</v>
      </c>
      <c r="C291" s="40">
        <v>80074</v>
      </c>
      <c r="D291" s="40">
        <v>266322</v>
      </c>
      <c r="E291" s="40">
        <v>27994</v>
      </c>
      <c r="F291" s="40">
        <v>955533</v>
      </c>
      <c r="G291" s="40">
        <v>429407</v>
      </c>
      <c r="H291" s="16">
        <f t="shared" si="13"/>
        <v>0.44939002629945801</v>
      </c>
      <c r="I291" s="40">
        <v>3224013</v>
      </c>
      <c r="J291" s="40">
        <v>2143736</v>
      </c>
      <c r="K291" s="40">
        <v>10383229</v>
      </c>
      <c r="L291" s="40">
        <v>398618</v>
      </c>
      <c r="M291" s="40">
        <v>4831861</v>
      </c>
      <c r="N291" s="15">
        <v>2348149</v>
      </c>
      <c r="O291" s="40">
        <v>2169456</v>
      </c>
      <c r="P291" s="14">
        <f t="shared" si="14"/>
        <v>0.92390048502032873</v>
      </c>
      <c r="Q291" s="40">
        <v>61</v>
      </c>
      <c r="R291" s="40">
        <v>8911364</v>
      </c>
      <c r="S291" s="40">
        <v>898891</v>
      </c>
      <c r="T291" s="40">
        <v>49025128</v>
      </c>
      <c r="U291" s="40">
        <v>4766191</v>
      </c>
      <c r="V291" s="15">
        <v>281</v>
      </c>
      <c r="W291" s="40">
        <v>252</v>
      </c>
      <c r="X291" s="14">
        <f t="shared" si="15"/>
        <v>0.89679715302491103</v>
      </c>
      <c r="Y291" s="15">
        <v>13396077</v>
      </c>
      <c r="Z291" s="40">
        <v>8898027</v>
      </c>
      <c r="AA291" s="14">
        <f t="shared" si="16"/>
        <v>0.66422632536376136</v>
      </c>
      <c r="AB291" s="40">
        <v>51590</v>
      </c>
      <c r="AC291" s="10">
        <v>301524</v>
      </c>
      <c r="AD291" s="6">
        <f t="shared" si="12"/>
        <v>199355460</v>
      </c>
    </row>
    <row r="292" spans="1:31" x14ac:dyDescent="0.15">
      <c r="A292" s="50">
        <v>45869</v>
      </c>
      <c r="B292" s="40">
        <v>113131777</v>
      </c>
      <c r="C292" s="40">
        <v>82412</v>
      </c>
      <c r="D292" s="40">
        <v>243401</v>
      </c>
      <c r="E292" s="40">
        <v>24921</v>
      </c>
      <c r="F292" s="40">
        <v>725472</v>
      </c>
      <c r="G292" s="40">
        <v>435890</v>
      </c>
      <c r="H292" s="16">
        <f t="shared" si="13"/>
        <v>0.60083642097834233</v>
      </c>
      <c r="I292" s="40">
        <v>3197844</v>
      </c>
      <c r="J292" s="40">
        <v>2169384</v>
      </c>
      <c r="K292" s="40">
        <v>11249725</v>
      </c>
      <c r="L292" s="40">
        <v>434912</v>
      </c>
      <c r="M292" s="40">
        <v>4904858</v>
      </c>
      <c r="N292" s="15">
        <v>2579469.0000000009</v>
      </c>
      <c r="O292" s="40">
        <v>2884728</v>
      </c>
      <c r="P292" s="14">
        <f t="shared" si="14"/>
        <v>1.1183417982538262</v>
      </c>
      <c r="Q292" s="40">
        <v>147</v>
      </c>
      <c r="R292" s="40">
        <v>8824661</v>
      </c>
      <c r="S292" s="40">
        <v>928489</v>
      </c>
      <c r="T292" s="40">
        <v>54279259</v>
      </c>
      <c r="U292" s="40">
        <v>4994755</v>
      </c>
      <c r="V292" s="15">
        <v>290</v>
      </c>
      <c r="W292" s="40">
        <v>54</v>
      </c>
      <c r="X292" s="14">
        <f t="shared" si="15"/>
        <v>0.18620689655172415</v>
      </c>
      <c r="Y292" s="15">
        <v>11157871</v>
      </c>
      <c r="Z292" s="40">
        <v>8516617</v>
      </c>
      <c r="AA292" s="14">
        <f t="shared" si="16"/>
        <v>0.76328333604143661</v>
      </c>
      <c r="AB292" s="40">
        <v>49856</v>
      </c>
      <c r="AC292" s="10">
        <v>415404</v>
      </c>
      <c r="AD292" s="6">
        <f t="shared" si="12"/>
        <v>216769094</v>
      </c>
    </row>
    <row r="293" spans="1:31" ht="11.25" x14ac:dyDescent="0.2">
      <c r="A293" s="50">
        <v>45900</v>
      </c>
      <c r="B293" s="66">
        <v>108590174</v>
      </c>
      <c r="C293" s="67">
        <v>80020</v>
      </c>
      <c r="D293" s="68">
        <v>251444</v>
      </c>
      <c r="E293" s="67">
        <v>30355</v>
      </c>
      <c r="F293" s="69">
        <v>747105</v>
      </c>
      <c r="G293" s="67">
        <v>422781</v>
      </c>
      <c r="H293" s="16">
        <f t="shared" si="13"/>
        <v>0.56589234444957537</v>
      </c>
      <c r="I293" s="67">
        <v>3052286</v>
      </c>
      <c r="J293" s="67">
        <v>2106533</v>
      </c>
      <c r="K293" s="68">
        <v>10812595</v>
      </c>
      <c r="L293" s="67">
        <v>404780</v>
      </c>
      <c r="M293" s="68">
        <v>4831790</v>
      </c>
      <c r="N293" s="19">
        <f t="shared" ref="B293:P293" si="17">_xlfn.FORECAST.ETS($A293,N$10:N$292,$A$10:$A$292,12,1)</f>
        <v>2433278.9227694953</v>
      </c>
      <c r="O293" s="19">
        <f>N293*P293</f>
        <v>2687501.5471754926</v>
      </c>
      <c r="P293" s="20">
        <f t="shared" si="17"/>
        <v>1.104477387292965</v>
      </c>
      <c r="Q293" s="70">
        <v>24</v>
      </c>
      <c r="R293" s="68">
        <v>8601034</v>
      </c>
      <c r="S293" s="68">
        <v>906985</v>
      </c>
      <c r="T293" s="68">
        <v>54429161</v>
      </c>
      <c r="U293" s="68">
        <v>4858746</v>
      </c>
      <c r="V293" s="71">
        <v>306</v>
      </c>
      <c r="W293" s="70">
        <v>91</v>
      </c>
      <c r="X293" s="14">
        <f t="shared" si="15"/>
        <v>0.29738562091503268</v>
      </c>
      <c r="Y293" s="72">
        <v>13185240</v>
      </c>
      <c r="Z293" s="68">
        <v>7811676</v>
      </c>
      <c r="AA293" s="14">
        <f t="shared" si="16"/>
        <v>0.59245611001392462</v>
      </c>
      <c r="AB293" s="67">
        <v>52938</v>
      </c>
      <c r="AC293" s="19">
        <v>429335</v>
      </c>
      <c r="AD293" s="6">
        <f t="shared" si="12"/>
        <v>210360249.5471755</v>
      </c>
    </row>
    <row r="294" spans="1:31" x14ac:dyDescent="0.15">
      <c r="A294" s="50">
        <v>45930</v>
      </c>
      <c r="B294" s="19">
        <f>_xlfn.FORECAST.ETS($A294,B$10:B$293,$A$10:$A$293,12,1)</f>
        <v>100418224.97174609</v>
      </c>
      <c r="C294" s="19">
        <f t="shared" ref="C294:F294" si="18">_xlfn.FORECAST.ETS($A294,C$10:C$293,$A$10:$A$293,12,1)</f>
        <v>75108.58061176</v>
      </c>
      <c r="D294" s="19">
        <f t="shared" si="18"/>
        <v>232614.56275024253</v>
      </c>
      <c r="E294" s="19">
        <f t="shared" si="18"/>
        <v>25549.750371480681</v>
      </c>
      <c r="F294" s="19">
        <f t="shared" si="18"/>
        <v>867226.15402553277</v>
      </c>
      <c r="G294" s="19">
        <f t="shared" ref="G294:I301" si="19">F294*H294</f>
        <v>340799.1872160451</v>
      </c>
      <c r="H294" s="20">
        <f>_xlfn.FORECAST.ETS($A294,H$10:H$293,$A$10:$A$293,12,1)</f>
        <v>0.39297614080722404</v>
      </c>
      <c r="I294" s="19">
        <f t="shared" ref="I294:K301" si="20">_xlfn.FORECAST.ETS($A294,I$10:I$293,$A$10:$A$293,12,1)</f>
        <v>3058378.5689047454</v>
      </c>
      <c r="J294" s="19">
        <f t="shared" si="20"/>
        <v>1970149.7638246072</v>
      </c>
      <c r="K294" s="19">
        <f t="shared" si="20"/>
        <v>10416053.032211334</v>
      </c>
      <c r="L294" s="19">
        <f t="shared" ref="L294:M301" si="21">_xlfn.FORECAST.ETS($A294,L$10:L$293,$A$10:$A$293,12,1)</f>
        <v>390218.90859284229</v>
      </c>
      <c r="M294" s="19">
        <f t="shared" si="21"/>
        <v>4449714.5214490909</v>
      </c>
      <c r="N294" s="19">
        <f t="shared" ref="B294:P301" si="22">_xlfn.FORECAST.ETS($A294,N$10:N$292,$A$10:$A$292,12,1)</f>
        <v>2224628.8654444297</v>
      </c>
      <c r="O294" s="19">
        <f t="shared" ref="O294:O301" si="23">N294*P294</f>
        <v>2284623.7634021463</v>
      </c>
      <c r="P294" s="20">
        <f t="shared" si="22"/>
        <v>1.0269684974827165</v>
      </c>
      <c r="Q294" s="19">
        <f t="shared" ref="Q294:V301" si="24">_xlfn.FORECAST.ETS($A294,Q$10:Q$293,$A$10:$A$293,12,1)</f>
        <v>27.416632302869893</v>
      </c>
      <c r="R294" s="19">
        <f t="shared" si="24"/>
        <v>8084952.0098488061</v>
      </c>
      <c r="S294" s="19">
        <f t="shared" si="24"/>
        <v>847158.61740081513</v>
      </c>
      <c r="T294" s="19">
        <f t="shared" si="24"/>
        <v>50439567.852738038</v>
      </c>
      <c r="U294" s="19">
        <f t="shared" si="24"/>
        <v>4488317.9932205314</v>
      </c>
      <c r="V294" s="19">
        <f t="shared" si="24"/>
        <v>193.45478402271192</v>
      </c>
      <c r="W294" s="19">
        <f t="shared" ref="W294:W301" si="25">V294*X294</f>
        <v>87.314420552190555</v>
      </c>
      <c r="X294" s="20">
        <f>_xlfn.FORECAST.ETS($A294,X$10:X$293,$A$10:$A$293,12,1)</f>
        <v>0.45134278272456524</v>
      </c>
      <c r="Y294" s="19">
        <f t="shared" ref="Y294:Y301" si="26">_xlfn.FORECAST.ETS($A294,Y$10:Y$293,$A$10:$A$293,12,1)</f>
        <v>12656815.392156035</v>
      </c>
      <c r="Z294" s="19">
        <f t="shared" ref="Z294:Z301" si="27">Y294*AA294</f>
        <v>7440222.6436400926</v>
      </c>
      <c r="AA294" s="20">
        <f>_xlfn.FORECAST.ETS($A294,AA$10:AA$293,$A$10:$A$293,12,1)</f>
        <v>0.58784318275283642</v>
      </c>
      <c r="AB294" s="19">
        <f t="shared" ref="AB294:AB301" si="28">_xlfn.FORECAST.ETS($A294,AB$10:AB$293,$A$10:$A$293,12,1)</f>
        <v>49620.887865070777</v>
      </c>
      <c r="AC294" s="19">
        <v>408701</v>
      </c>
      <c r="AD294" s="6">
        <f t="shared" si="12"/>
        <v>195420091.34684658</v>
      </c>
    </row>
    <row r="295" spans="1:31" x14ac:dyDescent="0.15">
      <c r="A295" s="50">
        <v>45961</v>
      </c>
      <c r="B295" s="19">
        <f t="shared" ref="B295:F301" si="29">_xlfn.FORECAST.ETS($A295,B$10:B$293,$A$10:$A$293,12,1)</f>
        <v>98135939.117742643</v>
      </c>
      <c r="C295" s="19">
        <f t="shared" si="29"/>
        <v>80069.108918869097</v>
      </c>
      <c r="D295" s="19">
        <f t="shared" si="29"/>
        <v>223823.6213827465</v>
      </c>
      <c r="E295" s="19">
        <f t="shared" si="29"/>
        <v>26518.820600831343</v>
      </c>
      <c r="F295" s="19">
        <f t="shared" si="29"/>
        <v>980565.12752034504</v>
      </c>
      <c r="G295" s="19">
        <f t="shared" si="19"/>
        <v>396575.07583830063</v>
      </c>
      <c r="H295" s="20">
        <f t="shared" ref="H295:H301" si="30">_xlfn.FORECAST.ETS($A295,H$10:H$293,$A$10:$A$293,12,1)</f>
        <v>0.40443522282008992</v>
      </c>
      <c r="I295" s="19">
        <f t="shared" si="20"/>
        <v>3452258.0813338184</v>
      </c>
      <c r="J295" s="19">
        <f t="shared" si="20"/>
        <v>2063270.1483440727</v>
      </c>
      <c r="K295" s="19">
        <f t="shared" si="20"/>
        <v>10332263.02124067</v>
      </c>
      <c r="L295" s="19">
        <f t="shared" si="21"/>
        <v>403899.65993258671</v>
      </c>
      <c r="M295" s="19">
        <f t="shared" si="21"/>
        <v>4599076.0660114046</v>
      </c>
      <c r="N295" s="19">
        <f t="shared" si="22"/>
        <v>2178344.7566966568</v>
      </c>
      <c r="O295" s="19">
        <f t="shared" si="23"/>
        <v>2576453.9972844264</v>
      </c>
      <c r="P295" s="20">
        <f t="shared" si="22"/>
        <v>1.1827576830361237</v>
      </c>
      <c r="Q295" s="19">
        <f t="shared" si="24"/>
        <v>21.662686404112307</v>
      </c>
      <c r="R295" s="19">
        <f t="shared" si="24"/>
        <v>8703886.8864936903</v>
      </c>
      <c r="S295" s="19">
        <f t="shared" si="24"/>
        <v>882195.55970237067</v>
      </c>
      <c r="T295" s="19">
        <f t="shared" si="24"/>
        <v>47988627.961094484</v>
      </c>
      <c r="U295" s="19">
        <f t="shared" si="24"/>
        <v>4494474.2608755808</v>
      </c>
      <c r="V295" s="19">
        <f t="shared" si="24"/>
        <v>181.41642141578359</v>
      </c>
      <c r="W295" s="19">
        <f t="shared" si="25"/>
        <v>83.35511622097836</v>
      </c>
      <c r="X295" s="20">
        <f t="shared" ref="X295:X301" si="31">_xlfn.FORECAST.ETS($A295,X$10:X$293,$A$10:$A$293,12,1)</f>
        <v>0.45946841840705771</v>
      </c>
      <c r="Y295" s="19">
        <f t="shared" si="26"/>
        <v>10691788.990980804</v>
      </c>
      <c r="Z295" s="19">
        <f t="shared" si="27"/>
        <v>8081818.9728572331</v>
      </c>
      <c r="AA295" s="20">
        <f t="shared" ref="AA295:AA301" si="32">_xlfn.FORECAST.ETS($A295,AA$10:AA$293,$A$10:$A$293,12,1)</f>
        <v>0.75589024247249503</v>
      </c>
      <c r="AB295" s="19">
        <f t="shared" si="28"/>
        <v>48548.51266837024</v>
      </c>
      <c r="AC295" s="19">
        <v>365633</v>
      </c>
      <c r="AD295" s="6">
        <f t="shared" si="12"/>
        <v>192855436.89012471</v>
      </c>
    </row>
    <row r="296" spans="1:31" x14ac:dyDescent="0.15">
      <c r="A296" s="50">
        <v>45991</v>
      </c>
      <c r="B296" s="19">
        <f t="shared" si="29"/>
        <v>81039122.203294218</v>
      </c>
      <c r="C296" s="19">
        <f t="shared" si="29"/>
        <v>68743.399526298643</v>
      </c>
      <c r="D296" s="19">
        <f t="shared" si="29"/>
        <v>194808.29230984935</v>
      </c>
      <c r="E296" s="19">
        <f t="shared" si="29"/>
        <v>26698.785321979154</v>
      </c>
      <c r="F296" s="19">
        <f t="shared" si="29"/>
        <v>717880.86009211233</v>
      </c>
      <c r="G296" s="19">
        <f>F296*H296</f>
        <v>379024.46770426841</v>
      </c>
      <c r="H296" s="20">
        <f t="shared" si="30"/>
        <v>0.52797683957702291</v>
      </c>
      <c r="I296" s="19">
        <f t="shared" si="20"/>
        <v>3197917.2728524758</v>
      </c>
      <c r="J296" s="19">
        <f t="shared" si="20"/>
        <v>1777410.5275568222</v>
      </c>
      <c r="K296" s="19">
        <f t="shared" si="20"/>
        <v>8291808.1552991616</v>
      </c>
      <c r="L296" s="19">
        <f t="shared" si="21"/>
        <v>327604.43464974768</v>
      </c>
      <c r="M296" s="19">
        <f t="shared" si="21"/>
        <v>3936554.8606359838</v>
      </c>
      <c r="N296" s="19">
        <f t="shared" ref="H296:N296" si="33">_xlfn.FORECAST.ETS($A296,N$10:N$292,$A$10:$A$292,12,1)</f>
        <v>2046296.2404811259</v>
      </c>
      <c r="O296" s="19">
        <f>N296*P296</f>
        <v>2077203.38178021</v>
      </c>
      <c r="P296" s="20">
        <f t="shared" ref="P296:V296" si="34">_xlfn.FORECAST.ETS($A296,P$10:P$292,$A$10:$A$292,12,1)</f>
        <v>1.0151039427662816</v>
      </c>
      <c r="Q296" s="19">
        <f t="shared" si="24"/>
        <v>-14.844531304340236</v>
      </c>
      <c r="R296" s="19">
        <f t="shared" si="24"/>
        <v>6945570.9387072166</v>
      </c>
      <c r="S296" s="19">
        <f t="shared" si="24"/>
        <v>814114.69813165569</v>
      </c>
      <c r="T296" s="19">
        <f t="shared" si="24"/>
        <v>38946759.728731632</v>
      </c>
      <c r="U296" s="19">
        <f t="shared" si="24"/>
        <v>3836363.4668443082</v>
      </c>
      <c r="V296" s="19">
        <f t="shared" si="24"/>
        <v>153.11903465385151</v>
      </c>
      <c r="W296" s="19">
        <f>V296*X296</f>
        <v>71.504699642717696</v>
      </c>
      <c r="X296" s="20">
        <f t="shared" si="31"/>
        <v>0.46698765966207123</v>
      </c>
      <c r="Y296" s="19">
        <f t="shared" si="26"/>
        <v>11516149.090879926</v>
      </c>
      <c r="Z296" s="19">
        <f>Y296*AA296</f>
        <v>7790840.6999376621</v>
      </c>
      <c r="AA296" s="20">
        <f t="shared" si="32"/>
        <v>0.67651440064348622</v>
      </c>
      <c r="AB296" s="19">
        <f t="shared" si="28"/>
        <v>43588.959184197076</v>
      </c>
      <c r="AC296" s="19">
        <v>254908</v>
      </c>
      <c r="AD296" s="6">
        <f t="shared" si="12"/>
        <v>159949098.93263605</v>
      </c>
    </row>
    <row r="297" spans="1:31" x14ac:dyDescent="0.15">
      <c r="A297" s="50">
        <v>46022</v>
      </c>
      <c r="B297" s="19">
        <f t="shared" si="29"/>
        <v>68615870.271120518</v>
      </c>
      <c r="C297" s="19">
        <f t="shared" si="29"/>
        <v>64090.836527328887</v>
      </c>
      <c r="D297" s="19">
        <f t="shared" si="29"/>
        <v>159917.96070887428</v>
      </c>
      <c r="E297" s="19">
        <f t="shared" si="29"/>
        <v>20145.234422971673</v>
      </c>
      <c r="F297" s="19">
        <f t="shared" si="29"/>
        <v>548064.30765799352</v>
      </c>
      <c r="G297" s="19">
        <f t="shared" si="19"/>
        <v>236523.81273981163</v>
      </c>
      <c r="H297" s="20">
        <f t="shared" si="30"/>
        <v>0.43156215326360697</v>
      </c>
      <c r="I297" s="19">
        <f t="shared" si="20"/>
        <v>3089646.2055865992</v>
      </c>
      <c r="J297" s="19">
        <f t="shared" si="20"/>
        <v>1583460.1248484473</v>
      </c>
      <c r="K297" s="19">
        <f t="shared" si="20"/>
        <v>7179003.8225731784</v>
      </c>
      <c r="L297" s="19">
        <f t="shared" si="21"/>
        <v>280274.36695670482</v>
      </c>
      <c r="M297" s="19">
        <f t="shared" si="21"/>
        <v>3551172.8656951557</v>
      </c>
      <c r="N297" s="19">
        <f t="shared" si="22"/>
        <v>1975703.4848372776</v>
      </c>
      <c r="O297" s="19">
        <f t="shared" si="23"/>
        <v>1717866.3444836529</v>
      </c>
      <c r="P297" s="20">
        <f t="shared" si="22"/>
        <v>0.86949603402918496</v>
      </c>
      <c r="Q297" s="19">
        <f t="shared" si="24"/>
        <v>18.363240750840539</v>
      </c>
      <c r="R297" s="19">
        <f t="shared" si="24"/>
        <v>6612888.3175691394</v>
      </c>
      <c r="S297" s="19">
        <f t="shared" si="24"/>
        <v>816719.63832448772</v>
      </c>
      <c r="T297" s="19">
        <f t="shared" si="24"/>
        <v>32455134.233602639</v>
      </c>
      <c r="U297" s="19">
        <f t="shared" si="24"/>
        <v>3331007.3600704251</v>
      </c>
      <c r="V297" s="19">
        <f t="shared" si="24"/>
        <v>162.17517686968179</v>
      </c>
      <c r="W297" s="19">
        <f t="shared" si="25"/>
        <v>77.372142683825544</v>
      </c>
      <c r="X297" s="20">
        <f t="shared" si="31"/>
        <v>0.47708992323775323</v>
      </c>
      <c r="Y297" s="19">
        <f t="shared" si="26"/>
        <v>10972261.937547786</v>
      </c>
      <c r="Z297" s="19">
        <f t="shared" si="27"/>
        <v>7608663.4146755552</v>
      </c>
      <c r="AA297" s="20">
        <f t="shared" si="32"/>
        <v>0.69344529487016893</v>
      </c>
      <c r="AB297" s="19">
        <f t="shared" si="28"/>
        <v>43537.993239910837</v>
      </c>
      <c r="AC297" s="19">
        <v>158942</v>
      </c>
      <c r="AD297" s="6">
        <f t="shared" si="12"/>
        <v>137524960.53852883</v>
      </c>
    </row>
    <row r="298" spans="1:31" x14ac:dyDescent="0.15">
      <c r="A298" s="50">
        <v>46053</v>
      </c>
      <c r="B298" s="19">
        <f t="shared" si="29"/>
        <v>87011026.651343554</v>
      </c>
      <c r="C298" s="19">
        <f t="shared" si="29"/>
        <v>78690.995738126672</v>
      </c>
      <c r="D298" s="19">
        <f t="shared" si="29"/>
        <v>196536.45915253507</v>
      </c>
      <c r="E298" s="19">
        <f t="shared" si="29"/>
        <v>25947.131849549671</v>
      </c>
      <c r="F298" s="19">
        <f t="shared" si="29"/>
        <v>694422.18144611293</v>
      </c>
      <c r="G298" s="19">
        <f t="shared" si="19"/>
        <v>221798.16540446872</v>
      </c>
      <c r="H298" s="20">
        <f t="shared" si="30"/>
        <v>0.31939959772393911</v>
      </c>
      <c r="I298" s="19">
        <f t="shared" si="20"/>
        <v>3687321.7659438909</v>
      </c>
      <c r="J298" s="19">
        <f t="shared" si="20"/>
        <v>2138676.302074397</v>
      </c>
      <c r="K298" s="19">
        <f t="shared" si="20"/>
        <v>9528405.0911349915</v>
      </c>
      <c r="L298" s="19">
        <f t="shared" si="21"/>
        <v>390464.44629280129</v>
      </c>
      <c r="M298" s="19">
        <f t="shared" si="21"/>
        <v>4422808.6624651644</v>
      </c>
      <c r="N298" s="19">
        <f t="shared" si="22"/>
        <v>1487238.3768463039</v>
      </c>
      <c r="O298" s="19">
        <f t="shared" si="23"/>
        <v>1798217.5627545326</v>
      </c>
      <c r="P298" s="20">
        <f t="shared" si="22"/>
        <v>1.209098414046887</v>
      </c>
      <c r="Q298" s="19">
        <f t="shared" si="24"/>
        <v>41.787357254194809</v>
      </c>
      <c r="R298" s="19">
        <f t="shared" si="24"/>
        <v>7486079.1613705214</v>
      </c>
      <c r="S298" s="19">
        <f t="shared" si="24"/>
        <v>1065793.412494357</v>
      </c>
      <c r="T298" s="19">
        <f t="shared" si="24"/>
        <v>37813443.47056511</v>
      </c>
      <c r="U298" s="19">
        <f t="shared" si="24"/>
        <v>4395662.6146841077</v>
      </c>
      <c r="V298" s="19">
        <f t="shared" si="24"/>
        <v>99.767347138264427</v>
      </c>
      <c r="W298" s="19">
        <f t="shared" si="25"/>
        <v>54.153282022163587</v>
      </c>
      <c r="X298" s="20">
        <f t="shared" si="31"/>
        <v>0.54279564983435169</v>
      </c>
      <c r="Y298" s="19">
        <f t="shared" si="26"/>
        <v>11104873.120924758</v>
      </c>
      <c r="Z298" s="19">
        <f t="shared" si="27"/>
        <v>7282254.0513890954</v>
      </c>
      <c r="AA298" s="20">
        <f t="shared" si="32"/>
        <v>0.65577102701581036</v>
      </c>
      <c r="AB298" s="19">
        <f t="shared" si="28"/>
        <v>52352.602081249432</v>
      </c>
      <c r="AC298" s="19">
        <v>236107</v>
      </c>
      <c r="AD298" s="6">
        <f t="shared" si="12"/>
        <v>167831681.48737773</v>
      </c>
    </row>
    <row r="299" spans="1:31" x14ac:dyDescent="0.15">
      <c r="A299" s="50">
        <v>46081</v>
      </c>
      <c r="B299" s="19">
        <f t="shared" si="29"/>
        <v>73430172.85500446</v>
      </c>
      <c r="C299" s="19">
        <f t="shared" si="29"/>
        <v>65387.109288423249</v>
      </c>
      <c r="D299" s="19">
        <f t="shared" si="29"/>
        <v>166954.32188051235</v>
      </c>
      <c r="E299" s="19">
        <f t="shared" si="29"/>
        <v>19972.349444419884</v>
      </c>
      <c r="F299" s="19">
        <f t="shared" si="29"/>
        <v>481115.78888805909</v>
      </c>
      <c r="G299" s="19">
        <f t="shared" si="19"/>
        <v>201400.28395993391</v>
      </c>
      <c r="H299" s="20">
        <f t="shared" si="30"/>
        <v>0.41861083882822558</v>
      </c>
      <c r="I299" s="19">
        <f t="shared" si="20"/>
        <v>3205362.8452556147</v>
      </c>
      <c r="J299" s="19">
        <f t="shared" si="20"/>
        <v>1747136.104114427</v>
      </c>
      <c r="K299" s="19">
        <f t="shared" si="20"/>
        <v>7246483.3148399228</v>
      </c>
      <c r="L299" s="19">
        <f t="shared" si="21"/>
        <v>292395.73722549231</v>
      </c>
      <c r="M299" s="19">
        <f t="shared" si="21"/>
        <v>3835357.1164089791</v>
      </c>
      <c r="N299" s="19">
        <f t="shared" si="22"/>
        <v>1238847.3071500759</v>
      </c>
      <c r="O299" s="19">
        <f t="shared" si="23"/>
        <v>1353686.6965160463</v>
      </c>
      <c r="P299" s="20">
        <f t="shared" si="22"/>
        <v>1.0926985825477995</v>
      </c>
      <c r="Q299" s="19">
        <f t="shared" si="24"/>
        <v>-22.033036208753181</v>
      </c>
      <c r="R299" s="19">
        <f t="shared" si="24"/>
        <v>6432603.7971560108</v>
      </c>
      <c r="S299" s="19">
        <f t="shared" si="24"/>
        <v>927447.87888871657</v>
      </c>
      <c r="T299" s="19">
        <f t="shared" si="24"/>
        <v>33264041.086585648</v>
      </c>
      <c r="U299" s="19">
        <f t="shared" si="24"/>
        <v>3737415.7427725513</v>
      </c>
      <c r="V299" s="19">
        <f t="shared" si="24"/>
        <v>124.00392737755034</v>
      </c>
      <c r="W299" s="19">
        <f t="shared" si="25"/>
        <v>54.591860399299314</v>
      </c>
      <c r="X299" s="20">
        <f t="shared" si="31"/>
        <v>0.44024299515196336</v>
      </c>
      <c r="Y299" s="19">
        <f t="shared" si="26"/>
        <v>11403331.905068418</v>
      </c>
      <c r="Z299" s="19">
        <f t="shared" si="27"/>
        <v>7331646.9299162179</v>
      </c>
      <c r="AA299" s="20">
        <f t="shared" si="32"/>
        <v>0.64293901036569268</v>
      </c>
      <c r="AB299" s="19">
        <f t="shared" si="28"/>
        <v>50379.359047867663</v>
      </c>
      <c r="AC299" s="19">
        <v>154591</v>
      </c>
      <c r="AD299" s="6">
        <f t="shared" si="12"/>
        <v>143462467.08712944</v>
      </c>
    </row>
    <row r="300" spans="1:31" x14ac:dyDescent="0.15">
      <c r="A300" s="50">
        <v>46112</v>
      </c>
      <c r="B300" s="19">
        <f t="shared" si="29"/>
        <v>90981274.212623879</v>
      </c>
      <c r="C300" s="19">
        <f t="shared" si="29"/>
        <v>83947.6014538296</v>
      </c>
      <c r="D300" s="19">
        <f t="shared" si="29"/>
        <v>214174.10441294158</v>
      </c>
      <c r="E300" s="19">
        <f t="shared" si="29"/>
        <v>27050.967963166331</v>
      </c>
      <c r="F300" s="19">
        <f t="shared" si="29"/>
        <v>566988.12461103278</v>
      </c>
      <c r="G300" s="19">
        <f t="shared" si="19"/>
        <v>162554.22706355108</v>
      </c>
      <c r="H300" s="20">
        <f t="shared" si="30"/>
        <v>0.28669776315873829</v>
      </c>
      <c r="I300" s="19">
        <f t="shared" si="20"/>
        <v>3799141.4766248292</v>
      </c>
      <c r="J300" s="19">
        <f t="shared" si="20"/>
        <v>2188080.6246958682</v>
      </c>
      <c r="K300" s="19">
        <f t="shared" si="20"/>
        <v>8980099.7831458468</v>
      </c>
      <c r="L300" s="19">
        <f t="shared" si="21"/>
        <v>376855.10907391651</v>
      </c>
      <c r="M300" s="19">
        <f t="shared" si="21"/>
        <v>4746417.1940701632</v>
      </c>
      <c r="N300" s="19">
        <f t="shared" si="22"/>
        <v>1696044.4272693789</v>
      </c>
      <c r="O300" s="19">
        <f t="shared" si="23"/>
        <v>1716067.9881961243</v>
      </c>
      <c r="P300" s="20">
        <f t="shared" si="22"/>
        <v>1.0118060356231253</v>
      </c>
      <c r="Q300" s="19">
        <f t="shared" si="24"/>
        <v>49.439707742216967</v>
      </c>
      <c r="R300" s="19">
        <f t="shared" si="24"/>
        <v>8794372.1478445176</v>
      </c>
      <c r="S300" s="19">
        <f t="shared" si="24"/>
        <v>1059032.6369107575</v>
      </c>
      <c r="T300" s="19">
        <f t="shared" si="24"/>
        <v>41539696.672623783</v>
      </c>
      <c r="U300" s="19">
        <f t="shared" si="24"/>
        <v>4608079.4957627123</v>
      </c>
      <c r="V300" s="19">
        <f t="shared" si="24"/>
        <v>201.28092849655499</v>
      </c>
      <c r="W300" s="19">
        <f t="shared" si="25"/>
        <v>87.474609793589721</v>
      </c>
      <c r="X300" s="20">
        <f t="shared" si="31"/>
        <v>0.43458965758440887</v>
      </c>
      <c r="Y300" s="19">
        <f t="shared" si="26"/>
        <v>13120188.134945821</v>
      </c>
      <c r="Z300" s="19">
        <f t="shared" si="27"/>
        <v>9312673.4519819394</v>
      </c>
      <c r="AA300" s="20">
        <f t="shared" si="32"/>
        <v>0.70979724956668055</v>
      </c>
      <c r="AB300" s="19">
        <f t="shared" si="28"/>
        <v>55383.012289431193</v>
      </c>
      <c r="AC300" s="19">
        <v>197202</v>
      </c>
      <c r="AD300" s="6">
        <f t="shared" si="12"/>
        <v>178842239.62105477</v>
      </c>
    </row>
    <row r="301" spans="1:31" x14ac:dyDescent="0.15">
      <c r="A301" s="50">
        <v>46142</v>
      </c>
      <c r="B301" s="19">
        <f t="shared" si="29"/>
        <v>103157278.20170267</v>
      </c>
      <c r="C301" s="19">
        <f t="shared" si="29"/>
        <v>86765.453944784487</v>
      </c>
      <c r="D301" s="19">
        <f t="shared" si="29"/>
        <v>242464.94817314539</v>
      </c>
      <c r="E301" s="19">
        <f t="shared" si="29"/>
        <v>25045.050874481472</v>
      </c>
      <c r="F301" s="19">
        <f t="shared" si="29"/>
        <v>692796.31725587579</v>
      </c>
      <c r="G301" s="19">
        <f t="shared" si="19"/>
        <v>248811.12283815091</v>
      </c>
      <c r="H301" s="20">
        <f t="shared" si="30"/>
        <v>0.35914036584905168</v>
      </c>
      <c r="I301" s="19">
        <f t="shared" si="20"/>
        <v>3833079.708910889</v>
      </c>
      <c r="J301" s="19">
        <f t="shared" si="20"/>
        <v>2463339.7934071962</v>
      </c>
      <c r="K301" s="19">
        <f t="shared" si="20"/>
        <v>10224677.55523471</v>
      </c>
      <c r="L301" s="19">
        <f t="shared" si="21"/>
        <v>422568.32314695627</v>
      </c>
      <c r="M301" s="19">
        <f t="shared" si="21"/>
        <v>5340808.8771722093</v>
      </c>
      <c r="N301" s="19">
        <f t="shared" si="22"/>
        <v>1595970.9315571485</v>
      </c>
      <c r="O301" s="19">
        <f t="shared" si="23"/>
        <v>1762260.6247948313</v>
      </c>
      <c r="P301" s="20">
        <f t="shared" si="22"/>
        <v>1.104193434823677</v>
      </c>
      <c r="Q301" s="19">
        <f t="shared" si="24"/>
        <v>46.376940416494207</v>
      </c>
      <c r="R301" s="19">
        <f t="shared" si="24"/>
        <v>9451225.2688452844</v>
      </c>
      <c r="S301" s="19">
        <f t="shared" si="24"/>
        <v>1075063.9104266064</v>
      </c>
      <c r="T301" s="19">
        <f t="shared" si="24"/>
        <v>47128390.603613585</v>
      </c>
      <c r="U301" s="19">
        <f t="shared" si="24"/>
        <v>5118122.6092519835</v>
      </c>
      <c r="V301" s="19">
        <f t="shared" si="24"/>
        <v>211.50023258550621</v>
      </c>
      <c r="W301" s="19">
        <f t="shared" si="25"/>
        <v>112.27411572165431</v>
      </c>
      <c r="X301" s="20">
        <f t="shared" si="31"/>
        <v>0.53084629907564596</v>
      </c>
      <c r="Y301" s="19">
        <f t="shared" si="26"/>
        <v>11421785.30594383</v>
      </c>
      <c r="Z301" s="19">
        <f t="shared" si="27"/>
        <v>9861777.6335531473</v>
      </c>
      <c r="AA301" s="20">
        <f t="shared" si="32"/>
        <v>0.86341822835884818</v>
      </c>
      <c r="AB301" s="19">
        <f t="shared" si="28"/>
        <v>58923.33587678663</v>
      </c>
      <c r="AC301" s="19">
        <v>248706</v>
      </c>
      <c r="AD301" s="6">
        <f t="shared" si="12"/>
        <v>200749467.67282358</v>
      </c>
    </row>
    <row r="302" spans="1:31" s="57" customFormat="1" ht="21" x14ac:dyDescent="0.15">
      <c r="A302" s="53" t="s">
        <v>98</v>
      </c>
      <c r="B302" s="54">
        <f>SUM(B290:B301)</f>
        <v>1138960915.4845781</v>
      </c>
      <c r="C302" s="54">
        <f>SUM(C290:C301)</f>
        <v>931677.08600942069</v>
      </c>
      <c r="D302" s="54">
        <f>SUM(D290:D301)</f>
        <v>2711384.2707708469</v>
      </c>
      <c r="E302" s="54">
        <f>SUM(E290:E301)</f>
        <v>312002.09084888012</v>
      </c>
      <c r="F302" s="54"/>
      <c r="G302" s="54">
        <f>SUM(G290:G301)</f>
        <v>4156997.3427645303</v>
      </c>
      <c r="H302" s="54"/>
      <c r="I302" s="54">
        <f>SUM(I290:I301)</f>
        <v>40519469.925412871</v>
      </c>
      <c r="J302" s="54">
        <f>SUM(J290:J301)</f>
        <v>24837102.388865836</v>
      </c>
      <c r="K302" s="54">
        <f t="shared" ref="K302:L302" si="35">SUM(K290:K301)</f>
        <v>115720806.77567983</v>
      </c>
      <c r="L302" s="54">
        <f t="shared" si="35"/>
        <v>4578905.9858710477</v>
      </c>
      <c r="M302" s="54">
        <f>SUM(M290:M301)</f>
        <v>54953580.163908146</v>
      </c>
      <c r="N302" s="55"/>
      <c r="O302" s="54">
        <f>SUM(O290:O301)</f>
        <v>25517957.906387463</v>
      </c>
      <c r="P302" s="54"/>
      <c r="Q302" s="54">
        <f>SUM(Q290:Q301)</f>
        <v>532.16899735763536</v>
      </c>
      <c r="R302" s="54">
        <f t="shared" ref="R302:S302" si="36">SUM(R290:R301)</f>
        <v>99007256.52783519</v>
      </c>
      <c r="S302" s="54">
        <f t="shared" si="36"/>
        <v>11250637.352279764</v>
      </c>
      <c r="T302" s="54">
        <f>SUM(T290:T301)</f>
        <v>538832406.60955489</v>
      </c>
      <c r="U302" s="54">
        <f>SUM(U290:U301)</f>
        <v>53949510.543482199</v>
      </c>
      <c r="V302" s="55"/>
      <c r="W302" s="54">
        <f>SUM(W290:W301)</f>
        <v>1110.0402470364193</v>
      </c>
      <c r="X302" s="54"/>
      <c r="Y302" s="54"/>
      <c r="Z302" s="54">
        <f>SUM(Z290:Z301)</f>
        <v>99748346.797950953</v>
      </c>
      <c r="AA302" s="54"/>
      <c r="AB302" s="54">
        <f>SUM(AB290:AB301)</f>
        <v>616861.66225288378</v>
      </c>
      <c r="AC302" s="54">
        <f>SUM(AC290:AC301)</f>
        <v>3541385</v>
      </c>
      <c r="AD302" s="54">
        <f>SUM(B302:AC302)</f>
        <v>2220148846.1236973</v>
      </c>
      <c r="AE302" s="56"/>
    </row>
    <row r="305" spans="1:30" s="57" customFormat="1" x14ac:dyDescent="0.15">
      <c r="A305" s="58" t="s">
        <v>77</v>
      </c>
    </row>
    <row r="306" spans="1:30" x14ac:dyDescent="0.15">
      <c r="A306" s="1" t="s">
        <v>84</v>
      </c>
      <c r="B306" s="39">
        <f>SUM(B278:B289)</f>
        <v>1105379295</v>
      </c>
      <c r="C306" s="39">
        <f>SUM(C278:C289)</f>
        <v>940536</v>
      </c>
      <c r="D306" s="39">
        <f>SUM(D278:D289)</f>
        <v>2959233</v>
      </c>
      <c r="E306" s="39">
        <f>SUM(E278:E289)</f>
        <v>360281</v>
      </c>
      <c r="F306" s="39"/>
      <c r="G306" s="39">
        <f>SUM(G278:G289)</f>
        <v>4852924</v>
      </c>
      <c r="H306" s="39"/>
      <c r="I306" s="39">
        <f>SUM(I278:I289)</f>
        <v>36519236</v>
      </c>
      <c r="J306" s="39">
        <f>SUM(J278:J289)</f>
        <v>24199719</v>
      </c>
      <c r="K306" s="39">
        <f>SUM(K278:K289)</f>
        <v>119687775</v>
      </c>
      <c r="L306" s="39">
        <f>SUM(L278:L289)</f>
        <v>4853908</v>
      </c>
      <c r="M306" s="39">
        <f>SUM(M278:M289)</f>
        <v>55181479</v>
      </c>
      <c r="O306" s="39">
        <f>SUM(O278:O289)</f>
        <v>27254832</v>
      </c>
      <c r="P306" s="39"/>
      <c r="Q306" s="39">
        <f>SUM(Q278:Q289)</f>
        <v>849</v>
      </c>
      <c r="R306" s="39">
        <f>SUM(R278:R289)</f>
        <v>98512295</v>
      </c>
      <c r="S306" s="39">
        <f>SUM(S278:S289)</f>
        <v>10319127</v>
      </c>
      <c r="T306" s="39">
        <f>SUM(T278:T289)</f>
        <v>537876661</v>
      </c>
      <c r="U306" s="39">
        <f>SUM(U278:U289)</f>
        <v>54037187</v>
      </c>
      <c r="W306" s="39">
        <f>SUM(W278:W289)</f>
        <v>1476</v>
      </c>
      <c r="X306" s="39"/>
      <c r="Y306" s="39"/>
      <c r="Z306" s="39">
        <f>SUM(Z278:Z289)</f>
        <v>95127152</v>
      </c>
      <c r="AA306" s="39"/>
      <c r="AB306" s="39">
        <f>SUM(AB278:AB289)</f>
        <v>554610</v>
      </c>
      <c r="AC306" s="39">
        <f>SUM(AC278:AC289)</f>
        <v>3903996</v>
      </c>
      <c r="AD306" s="39">
        <f>SUM(AD278:AD289)</f>
        <v>2182522571</v>
      </c>
    </row>
    <row r="307" spans="1:30" x14ac:dyDescent="0.15">
      <c r="A307" s="1" t="s">
        <v>85</v>
      </c>
      <c r="B307" s="39">
        <f>SUM(B290:B301)</f>
        <v>1138960915.4845781</v>
      </c>
      <c r="C307" s="39">
        <f>SUM(C290:C301)</f>
        <v>931677.08600942069</v>
      </c>
      <c r="D307" s="39">
        <f>SUM(D290:D301)</f>
        <v>2711384.2707708469</v>
      </c>
      <c r="E307" s="39">
        <f>SUM(E290:E301)</f>
        <v>312002.09084888012</v>
      </c>
      <c r="F307" s="39"/>
      <c r="G307" s="39">
        <f>SUM(G290:G301)</f>
        <v>4156997.3427645303</v>
      </c>
      <c r="H307" s="39"/>
      <c r="I307" s="39">
        <f>SUM(I290:I301)</f>
        <v>40519469.925412871</v>
      </c>
      <c r="J307" s="39">
        <f>SUM(J290:J301)</f>
        <v>24837102.388865836</v>
      </c>
      <c r="K307" s="39">
        <f>SUM(K290:K301)</f>
        <v>115720806.77567983</v>
      </c>
      <c r="L307" s="39">
        <f>SUM(L290:L301)</f>
        <v>4578905.9858710477</v>
      </c>
      <c r="M307" s="39">
        <f>SUM(M290:M301)</f>
        <v>54953580.163908146</v>
      </c>
      <c r="O307" s="39">
        <f>SUM(O290:O301)</f>
        <v>25517957.906387463</v>
      </c>
      <c r="P307" s="39"/>
      <c r="Q307" s="39">
        <f>SUM(Q290:Q301)</f>
        <v>532.16899735763536</v>
      </c>
      <c r="R307" s="39">
        <f>SUM(R290:R301)</f>
        <v>99007256.52783519</v>
      </c>
      <c r="S307" s="39">
        <f>SUM(S290:S301)</f>
        <v>11250637.352279764</v>
      </c>
      <c r="T307" s="39">
        <f>SUM(T290:T301)</f>
        <v>538832406.60955489</v>
      </c>
      <c r="U307" s="39">
        <f>SUM(U290:U301)</f>
        <v>53949510.543482199</v>
      </c>
      <c r="W307" s="39">
        <f>SUM(W290:W301)</f>
        <v>1110.0402470364193</v>
      </c>
      <c r="X307" s="39"/>
      <c r="Y307" s="39"/>
      <c r="Z307" s="39">
        <f>SUM(Z290:Z301)</f>
        <v>99748346.797950953</v>
      </c>
      <c r="AA307" s="39"/>
      <c r="AB307" s="39">
        <f>SUM(AB290:AB301)</f>
        <v>616861.66225288378</v>
      </c>
      <c r="AC307" s="39">
        <f>SUM(AC290:AC301)</f>
        <v>3541385</v>
      </c>
      <c r="AD307" s="39">
        <f>SUM(AD290:AD301)</f>
        <v>2220148846.1236968</v>
      </c>
    </row>
    <row r="308" spans="1:30" x14ac:dyDescent="0.15">
      <c r="A308" s="1" t="s">
        <v>75</v>
      </c>
      <c r="B308" s="39">
        <f>B307-B306</f>
        <v>33581620.484578133</v>
      </c>
      <c r="C308" s="39">
        <f>C307-C306</f>
        <v>-8858.9139905793127</v>
      </c>
      <c r="D308" s="39">
        <f>D307-D306</f>
        <v>-247848.72922915313</v>
      </c>
      <c r="E308" s="39">
        <f>E307-E306</f>
        <v>-48278.909151119879</v>
      </c>
      <c r="F308" s="39"/>
      <c r="G308" s="39">
        <f>G307-G306</f>
        <v>-695926.65723546967</v>
      </c>
      <c r="H308" s="39"/>
      <c r="I308" s="39">
        <f>I307-I306</f>
        <v>4000233.9254128709</v>
      </c>
      <c r="J308" s="39">
        <f>J307-J306</f>
        <v>637383.38886583596</v>
      </c>
      <c r="K308" s="39">
        <f>K307-K306</f>
        <v>-3966968.2243201733</v>
      </c>
      <c r="L308" s="39">
        <f>L307-L306</f>
        <v>-275002.01412895229</v>
      </c>
      <c r="M308" s="39">
        <f>M307-M306</f>
        <v>-227898.83609185368</v>
      </c>
      <c r="O308" s="39">
        <f>O307-O306</f>
        <v>-1736874.0936125368</v>
      </c>
      <c r="P308" s="39"/>
      <c r="Q308" s="39">
        <f>Q307-Q306</f>
        <v>-316.83100264236464</v>
      </c>
      <c r="R308" s="39">
        <f>R307-R306</f>
        <v>494961.5278351903</v>
      </c>
      <c r="S308" s="39">
        <f>S307-S306</f>
        <v>931510.35227976367</v>
      </c>
      <c r="T308" s="39">
        <f>T307-T306</f>
        <v>955745.60955488682</v>
      </c>
      <c r="U308" s="39">
        <f>U307-U306</f>
        <v>-87676.456517800689</v>
      </c>
      <c r="W308" s="39">
        <f>W307-W306</f>
        <v>-365.95975296358074</v>
      </c>
      <c r="X308" s="39"/>
      <c r="Y308" s="39"/>
      <c r="Z308" s="39">
        <f>Z307-Z306</f>
        <v>4621194.7979509532</v>
      </c>
      <c r="AA308" s="39"/>
      <c r="AB308" s="39">
        <f>AB307-AB306</f>
        <v>62251.662252883776</v>
      </c>
      <c r="AC308" s="39">
        <f>AC307-AC306</f>
        <v>-362611</v>
      </c>
      <c r="AD308" s="39">
        <f>AD307-AD306</f>
        <v>37626275.123696804</v>
      </c>
    </row>
    <row r="309" spans="1:30" x14ac:dyDescent="0.15">
      <c r="A309" s="1" t="s">
        <v>76</v>
      </c>
      <c r="B309" s="32">
        <f>B308/B306</f>
        <v>3.0380178673943891E-2</v>
      </c>
      <c r="C309" s="32">
        <f>C308/C306</f>
        <v>-9.4190057484023083E-3</v>
      </c>
      <c r="D309" s="32">
        <f>D308/D306</f>
        <v>-8.3754381364749969E-2</v>
      </c>
      <c r="E309" s="32">
        <f>E308/E306</f>
        <v>-0.13400348381158006</v>
      </c>
      <c r="F309" s="32"/>
      <c r="G309" s="32">
        <f>G308/G306</f>
        <v>-0.14340357632542147</v>
      </c>
      <c r="H309" s="32"/>
      <c r="I309" s="32">
        <f>I308/I306</f>
        <v>0.10953772213123163</v>
      </c>
      <c r="J309" s="32">
        <f>J308/J306</f>
        <v>2.6338462395610295E-2</v>
      </c>
      <c r="K309" s="32">
        <f>K308/K306</f>
        <v>-3.3144305876854782E-2</v>
      </c>
      <c r="L309" s="32">
        <f>L308/L306</f>
        <v>-5.6655794491562737E-2</v>
      </c>
      <c r="M309" s="32">
        <f>M308/M306</f>
        <v>-4.1299878187725575E-3</v>
      </c>
      <c r="O309" s="32">
        <f>O308/O306</f>
        <v>-6.372719867113974E-2</v>
      </c>
      <c r="P309" s="32"/>
      <c r="Q309" s="32">
        <f>Q308/Q306</f>
        <v>-0.37318139298276165</v>
      </c>
      <c r="R309" s="32">
        <f>R308/R306</f>
        <v>5.0243629775876229E-3</v>
      </c>
      <c r="S309" s="32">
        <f>S308/S306</f>
        <v>9.0270267269679266E-2</v>
      </c>
      <c r="T309" s="32">
        <f>T308/T306</f>
        <v>1.7768861875843444E-3</v>
      </c>
      <c r="U309" s="32">
        <f>U308/U306</f>
        <v>-1.6225207377615842E-3</v>
      </c>
      <c r="W309" s="32">
        <f>W308/W306</f>
        <v>-0.24794021203494629</v>
      </c>
      <c r="X309" s="32"/>
      <c r="Y309" s="32"/>
      <c r="Z309" s="32">
        <f>Z308/Z306</f>
        <v>4.8579135407637905E-2</v>
      </c>
      <c r="AA309" s="32"/>
      <c r="AB309" s="32">
        <f>AB308/AB306</f>
        <v>0.11224403139662786</v>
      </c>
      <c r="AC309" s="32">
        <f>AC308/AC306</f>
        <v>-9.2882011149601582E-2</v>
      </c>
      <c r="AD309" s="32">
        <f>AD308/AD306</f>
        <v>1.7239810311082827E-2</v>
      </c>
    </row>
    <row r="311" spans="1:30" x14ac:dyDescent="0.15">
      <c r="A311" s="1" t="s">
        <v>86</v>
      </c>
      <c r="B311" s="39">
        <f>SUM(B274:B285)</f>
        <v>1097403691</v>
      </c>
      <c r="C311" s="39">
        <f>SUM(C274:C285)</f>
        <v>942117</v>
      </c>
      <c r="D311" s="39">
        <f>SUM(D274:D285)</f>
        <v>2958557</v>
      </c>
      <c r="E311" s="39">
        <f>SUM(E274:E285)</f>
        <v>366139</v>
      </c>
      <c r="F311" s="39"/>
      <c r="G311" s="39">
        <f>SUM(G274:G285)</f>
        <v>5578824</v>
      </c>
      <c r="H311" s="39"/>
      <c r="I311" s="39">
        <f>SUM(I274:I285)</f>
        <v>37321018</v>
      </c>
      <c r="J311" s="39">
        <f>SUM(J274:J285)</f>
        <v>24438061</v>
      </c>
      <c r="K311" s="39">
        <f t="shared" ref="K311:L311" si="37">SUM(K274:K285)</f>
        <v>120520053</v>
      </c>
      <c r="L311" s="39">
        <f t="shared" si="37"/>
        <v>4910948</v>
      </c>
      <c r="M311" s="39">
        <f>SUM(M274:M285)</f>
        <v>54690953</v>
      </c>
      <c r="O311" s="39">
        <f>SUM(O274:O285)</f>
        <v>27540996</v>
      </c>
      <c r="P311" s="39"/>
      <c r="Q311" s="39">
        <f>SUM(Q274:Q285)</f>
        <v>949</v>
      </c>
      <c r="R311" s="39">
        <f t="shared" ref="R311:S311" si="38">SUM(R274:R285)</f>
        <v>98275212</v>
      </c>
      <c r="S311" s="39">
        <f t="shared" si="38"/>
        <v>10371408</v>
      </c>
      <c r="T311" s="39">
        <f>SUM(T274:T285)</f>
        <v>535422768</v>
      </c>
      <c r="U311" s="39">
        <f>SUM(U274:U285)</f>
        <v>53680947</v>
      </c>
      <c r="W311" s="39">
        <f t="shared" ref="W311:AC311" si="39">SUM(W274:W285)</f>
        <v>1684</v>
      </c>
      <c r="X311" s="39"/>
      <c r="Y311" s="39"/>
      <c r="Z311" s="39">
        <f t="shared" si="39"/>
        <v>95580536</v>
      </c>
      <c r="AA311" s="39"/>
      <c r="AB311" s="39">
        <f t="shared" si="39"/>
        <v>559560</v>
      </c>
      <c r="AC311" s="39">
        <f t="shared" si="39"/>
        <v>4054452</v>
      </c>
      <c r="AD311" s="39"/>
    </row>
    <row r="312" spans="1:30" x14ac:dyDescent="0.15">
      <c r="B312" s="39">
        <f>ROUND(B311,0)</f>
        <v>1097403691</v>
      </c>
      <c r="C312" s="39">
        <f>ROUND(C311,0)</f>
        <v>942117</v>
      </c>
      <c r="D312" s="39">
        <f>ROUND(D311,0)</f>
        <v>2958557</v>
      </c>
      <c r="E312" s="39">
        <f>ROUND(E311,0)</f>
        <v>366139</v>
      </c>
      <c r="F312" s="39"/>
      <c r="G312" s="39">
        <f>ROUND(G311,0)</f>
        <v>5578824</v>
      </c>
      <c r="H312" s="39"/>
      <c r="I312" s="39">
        <f>ROUND(I311,0)</f>
        <v>37321018</v>
      </c>
      <c r="J312" s="39">
        <f>ROUND(J311,0)</f>
        <v>24438061</v>
      </c>
      <c r="K312" s="39">
        <f t="shared" ref="K312:L312" si="40">ROUND(K311,0)</f>
        <v>120520053</v>
      </c>
      <c r="L312" s="39">
        <f t="shared" si="40"/>
        <v>4910948</v>
      </c>
      <c r="M312" s="39">
        <f>ROUND(M311,0)</f>
        <v>54690953</v>
      </c>
      <c r="O312" s="39">
        <f>ROUND(O311,0)</f>
        <v>27540996</v>
      </c>
      <c r="P312" s="39"/>
      <c r="Q312" s="39">
        <f>ROUND(Q311,0)</f>
        <v>949</v>
      </c>
      <c r="R312" s="39">
        <f t="shared" ref="R312:S312" si="41">ROUND(R311,0)</f>
        <v>98275212</v>
      </c>
      <c r="S312" s="39">
        <f t="shared" si="41"/>
        <v>10371408</v>
      </c>
      <c r="T312" s="39">
        <f>ROUND(T311,0)</f>
        <v>535422768</v>
      </c>
      <c r="U312" s="39">
        <f>ROUND(U311,0)</f>
        <v>53680947</v>
      </c>
      <c r="W312" s="39">
        <f t="shared" ref="W312:AC312" si="42">ROUND(W311,0)</f>
        <v>1684</v>
      </c>
      <c r="X312" s="39"/>
      <c r="Y312" s="39"/>
      <c r="Z312" s="39">
        <f t="shared" si="42"/>
        <v>95580536</v>
      </c>
      <c r="AA312" s="39"/>
      <c r="AB312" s="39">
        <f t="shared" si="42"/>
        <v>559560</v>
      </c>
      <c r="AC312" s="39">
        <f t="shared" si="42"/>
        <v>4054452</v>
      </c>
      <c r="AD312" s="39"/>
    </row>
    <row r="313" spans="1:30" x14ac:dyDescent="0.15">
      <c r="A313" s="1" t="s">
        <v>99</v>
      </c>
      <c r="B313" s="39">
        <f>SUM(B286:B297)</f>
        <v>1130507979.5639036</v>
      </c>
      <c r="C313" s="39">
        <f>SUM(C286:C297)</f>
        <v>928396.92558425665</v>
      </c>
      <c r="D313" s="39">
        <f>SUM(D286:D297)</f>
        <v>2818606.4371517128</v>
      </c>
      <c r="E313" s="39">
        <f>SUM(E286:E297)</f>
        <v>328815.59071726282</v>
      </c>
      <c r="G313" s="39">
        <f>SUM(G286:G297)</f>
        <v>4648122.5434984257</v>
      </c>
      <c r="I313" s="39">
        <f>SUM(I286:I297)</f>
        <v>38241137.128677636</v>
      </c>
      <c r="J313" s="39">
        <f>SUM(J286:J297)</f>
        <v>24736320.564573951</v>
      </c>
      <c r="K313" s="39">
        <f>SUM(K286:K297)</f>
        <v>117248265.03132434</v>
      </c>
      <c r="L313" s="39">
        <f>SUM(L286:L297)</f>
        <v>4688994.3701318819</v>
      </c>
      <c r="M313" s="39">
        <f>SUM(M286:M297)</f>
        <v>54954614.313791633</v>
      </c>
      <c r="O313" s="39">
        <f>SUM(O286:O297)</f>
        <v>27585169.034125928</v>
      </c>
      <c r="Q313" s="39">
        <f>SUM(Q286:Q297)</f>
        <v>762.59802815348246</v>
      </c>
      <c r="R313" s="39">
        <f>SUM(R286:R297)</f>
        <v>98730264.15261884</v>
      </c>
      <c r="S313" s="39">
        <f>SUM(S286:S297)</f>
        <v>10576787.51355933</v>
      </c>
      <c r="T313" s="39">
        <f>SUM(T286:T297)</f>
        <v>537057140.7761668</v>
      </c>
      <c r="U313" s="39">
        <f>SUM(U286:U297)</f>
        <v>54014015.081010841</v>
      </c>
      <c r="W313" s="39">
        <f>SUM(W286:W297)</f>
        <v>1255.5463790997121</v>
      </c>
      <c r="Z313" s="39">
        <f>SUM(Z286:Z297)</f>
        <v>97149596.731110528</v>
      </c>
      <c r="AB313" s="39">
        <f>SUM(AB286:AB297)</f>
        <v>581794.35295754892</v>
      </c>
      <c r="AC313" s="39">
        <f>SUM(AC286:AC297)</f>
        <v>3808107</v>
      </c>
    </row>
    <row r="314" spans="1:30" x14ac:dyDescent="0.15">
      <c r="B314" s="32">
        <f>(B313-B312)/B312</f>
        <v>3.0166008038243031E-2</v>
      </c>
      <c r="C314" s="32">
        <f>(C313-C312)/C312</f>
        <v>-1.4563026052754967E-2</v>
      </c>
      <c r="D314" s="32">
        <f>(D313-D312)/D312</f>
        <v>-4.730365608919726E-2</v>
      </c>
      <c r="E314" s="32">
        <f>(E313-E312)/E312</f>
        <v>-0.10193781400707703</v>
      </c>
      <c r="G314" s="32">
        <f>(G313-G312)/G312</f>
        <v>-0.16682753506860482</v>
      </c>
      <c r="I314" s="32">
        <f>(I313-I312)/I312</f>
        <v>2.4654180887499811E-2</v>
      </c>
      <c r="J314" s="32">
        <f>(J313-J312)/J312</f>
        <v>1.2204714791977607E-2</v>
      </c>
      <c r="K314" s="32">
        <f>(K313-K312)/K312</f>
        <v>-2.7147249667038048E-2</v>
      </c>
      <c r="L314" s="32">
        <f>(L313-L312)/L312</f>
        <v>-4.5195679096605809E-2</v>
      </c>
      <c r="M314" s="32">
        <f>(M313-M312)/M312</f>
        <v>4.8209310558481704E-3</v>
      </c>
      <c r="O314" s="32">
        <f>(O313-O312)/O312</f>
        <v>1.6039011125787838E-3</v>
      </c>
      <c r="Q314" s="32">
        <f>(Q313-Q312)/Q312</f>
        <v>-0.19641935916387518</v>
      </c>
      <c r="R314" s="32">
        <f>(R313-R312)/R312</f>
        <v>4.6303858659581454E-3</v>
      </c>
      <c r="S314" s="32">
        <f>(S313-S312)/S312</f>
        <v>1.9802471714479873E-2</v>
      </c>
      <c r="T314" s="32">
        <f>(T313-T312)/T312</f>
        <v>3.0524902448055714E-3</v>
      </c>
      <c r="U314" s="32">
        <f>(U313-U312)/U312</f>
        <v>6.2045865362777754E-3</v>
      </c>
      <c r="W314" s="32">
        <f>(W313-W312)/W312</f>
        <v>-0.2544261406771306</v>
      </c>
      <c r="Z314" s="32">
        <f>(Z313-Z312)/Z312</f>
        <v>1.6416111446691702E-2</v>
      </c>
      <c r="AB314" s="32">
        <f>(AB313-AB312)/AB312</f>
        <v>3.9735422398936529E-2</v>
      </c>
      <c r="AC314" s="32">
        <f>(AC313-AC312)/AC312</f>
        <v>-6.0759135883221703E-2</v>
      </c>
    </row>
  </sheetData>
  <pageMargins left="0.7" right="0.7" top="0.75" bottom="0.75" header="0.3" footer="0.3"/>
  <pageSetup orientation="portrait" verticalDpi="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D3F5D-6E69-4D48-B0A1-42F9ECEFAC19}">
  <sheetPr>
    <tabColor rgb="FF035244"/>
  </sheetPr>
  <dimension ref="A1:F23"/>
  <sheetViews>
    <sheetView zoomScale="115" zoomScaleNormal="115" workbookViewId="0">
      <selection activeCell="F7" sqref="F7"/>
    </sheetView>
  </sheetViews>
  <sheetFormatPr defaultColWidth="8.75" defaultRowHeight="14.25" x14ac:dyDescent="0.25"/>
  <cols>
    <col min="1" max="1" width="9.25" style="21" customWidth="1"/>
    <col min="2" max="3" width="13.75" style="21" customWidth="1"/>
    <col min="4" max="4" width="14.5" style="21" customWidth="1"/>
    <col min="5" max="5" width="13.75" style="21" customWidth="1"/>
    <col min="6" max="6" width="11.875" style="21" bestFit="1" customWidth="1"/>
    <col min="7" max="16384" width="8.75" style="21"/>
  </cols>
  <sheetData>
    <row r="1" spans="1:6" ht="16.5" x14ac:dyDescent="0.3">
      <c r="A1" s="43" t="s">
        <v>88</v>
      </c>
      <c r="B1" s="42"/>
      <c r="C1" s="42"/>
      <c r="D1" s="42"/>
      <c r="E1" s="42"/>
    </row>
    <row r="2" spans="1:6" x14ac:dyDescent="0.25">
      <c r="A2" s="44" t="s">
        <v>30</v>
      </c>
      <c r="B2" s="45"/>
      <c r="C2" s="45"/>
      <c r="D2" s="45"/>
      <c r="E2" s="45"/>
    </row>
    <row r="3" spans="1:6" x14ac:dyDescent="0.25">
      <c r="A3" s="42" t="s">
        <v>31</v>
      </c>
      <c r="B3" s="46" t="s">
        <v>74</v>
      </c>
      <c r="C3" s="46" t="s">
        <v>80</v>
      </c>
      <c r="D3" s="46" t="s">
        <v>79</v>
      </c>
      <c r="E3" s="46" t="s">
        <v>81</v>
      </c>
      <c r="F3" s="46" t="s">
        <v>89</v>
      </c>
    </row>
    <row r="4" spans="1:6" x14ac:dyDescent="0.25">
      <c r="A4" s="21" t="s">
        <v>29</v>
      </c>
      <c r="B4" s="30">
        <f>Data!AD242</f>
        <v>188943391</v>
      </c>
      <c r="C4" s="23">
        <f>Data!AD254</f>
        <v>211245759</v>
      </c>
      <c r="D4" s="23">
        <f>Data!AD266</f>
        <v>222251154</v>
      </c>
      <c r="E4" s="23">
        <f>Data!AD278</f>
        <v>196361250</v>
      </c>
      <c r="F4" s="23">
        <f>Data!AD290</f>
        <v>217028599</v>
      </c>
    </row>
    <row r="5" spans="1:6" x14ac:dyDescent="0.25">
      <c r="A5" s="21" t="s">
        <v>33</v>
      </c>
      <c r="B5" s="30">
        <f>Data!AD243</f>
        <v>196761448</v>
      </c>
      <c r="C5" s="23">
        <f>Data!AD255</f>
        <v>191861276</v>
      </c>
      <c r="D5" s="23">
        <f>Data!AD267</f>
        <v>197643754</v>
      </c>
      <c r="E5" s="23">
        <f>Data!AD279</f>
        <v>190271882</v>
      </c>
      <c r="F5" s="23">
        <f>Data!AD291</f>
        <v>199355460</v>
      </c>
    </row>
    <row r="6" spans="1:6" x14ac:dyDescent="0.25">
      <c r="A6" s="21" t="s">
        <v>34</v>
      </c>
      <c r="B6" s="30">
        <f>Data!AD244</f>
        <v>221487013</v>
      </c>
      <c r="C6" s="23">
        <f>Data!AD256</f>
        <v>200299479</v>
      </c>
      <c r="D6" s="23">
        <f>Data!AD268</f>
        <v>209070067</v>
      </c>
      <c r="E6" s="23">
        <f>Data!AD280</f>
        <v>222380378</v>
      </c>
      <c r="F6" s="23">
        <f>Data!AD292</f>
        <v>216769094</v>
      </c>
    </row>
    <row r="7" spans="1:6" x14ac:dyDescent="0.25">
      <c r="A7" s="21" t="s">
        <v>35</v>
      </c>
      <c r="B7" s="30">
        <f>Data!AD245</f>
        <v>212301631</v>
      </c>
      <c r="C7" s="23">
        <f>Data!AD257</f>
        <v>221544619</v>
      </c>
      <c r="D7" s="23">
        <f>Data!AD269</f>
        <v>214703635</v>
      </c>
      <c r="E7" s="23">
        <f>Data!AD281</f>
        <v>214757839</v>
      </c>
      <c r="F7" s="23">
        <f>Data!AD293</f>
        <v>210360249.5471755</v>
      </c>
    </row>
    <row r="8" spans="1:6" x14ac:dyDescent="0.25">
      <c r="A8" s="21" t="s">
        <v>36</v>
      </c>
      <c r="B8" s="30">
        <f>Data!AD246</f>
        <v>183179620</v>
      </c>
      <c r="C8" s="23">
        <f>Data!AD258</f>
        <v>192202637</v>
      </c>
      <c r="D8" s="23">
        <f>Data!AD270</f>
        <v>192215483</v>
      </c>
      <c r="E8" s="23">
        <f>Data!AD282</f>
        <v>193025295</v>
      </c>
      <c r="F8" s="35">
        <f>Data!AD294</f>
        <v>195420091.34684658</v>
      </c>
    </row>
    <row r="9" spans="1:6" x14ac:dyDescent="0.25">
      <c r="A9" s="21" t="s">
        <v>37</v>
      </c>
      <c r="B9" s="30">
        <f>Data!AD247</f>
        <v>194882691</v>
      </c>
      <c r="C9" s="23">
        <f>Data!AD259</f>
        <v>196428181</v>
      </c>
      <c r="D9" s="23">
        <f>Data!AD271</f>
        <v>167294728</v>
      </c>
      <c r="E9" s="23">
        <f>Data!AD283</f>
        <v>205562138</v>
      </c>
      <c r="F9" s="35">
        <f>Data!AD295</f>
        <v>192855436.89012471</v>
      </c>
    </row>
    <row r="10" spans="1:6" x14ac:dyDescent="0.25">
      <c r="A10" s="21" t="s">
        <v>38</v>
      </c>
      <c r="B10" s="30">
        <f>Data!AD248</f>
        <v>156320345</v>
      </c>
      <c r="C10" s="23">
        <f>Data!AD260</f>
        <v>136947576</v>
      </c>
      <c r="D10" s="23">
        <f>Data!AD272</f>
        <v>189716530</v>
      </c>
      <c r="E10" s="23">
        <f>Data!AD284</f>
        <v>144035769</v>
      </c>
      <c r="F10" s="35">
        <f>Data!AD296</f>
        <v>159949098.93263605</v>
      </c>
    </row>
    <row r="11" spans="1:6" x14ac:dyDescent="0.25">
      <c r="A11" s="21" t="s">
        <v>39</v>
      </c>
      <c r="B11" s="30">
        <f>Data!AD249</f>
        <v>116303094.99999999</v>
      </c>
      <c r="C11" s="23">
        <f>Data!AD261</f>
        <v>115806462</v>
      </c>
      <c r="D11" s="23">
        <f>Data!AD273</f>
        <v>138174612</v>
      </c>
      <c r="E11" s="23">
        <f>Data!AD285</f>
        <v>136784865</v>
      </c>
      <c r="F11" s="35">
        <f>Data!AD297</f>
        <v>137524960.53852883</v>
      </c>
    </row>
    <row r="12" spans="1:6" x14ac:dyDescent="0.25">
      <c r="A12" s="21" t="s">
        <v>40</v>
      </c>
      <c r="B12" s="30">
        <f>Data!AD250</f>
        <v>153531051</v>
      </c>
      <c r="C12" s="23">
        <f>Data!AD262</f>
        <v>173571437</v>
      </c>
      <c r="D12" s="23">
        <f>Data!AD274</f>
        <v>150748634</v>
      </c>
      <c r="E12" s="23">
        <f>Data!AD286</f>
        <v>169874565</v>
      </c>
      <c r="F12" s="35">
        <f>Data!AD298</f>
        <v>167831681.48737773</v>
      </c>
    </row>
    <row r="13" spans="1:6" x14ac:dyDescent="0.25">
      <c r="A13" s="21" t="s">
        <v>41</v>
      </c>
      <c r="B13" s="30">
        <f>Data!AD251</f>
        <v>133550140</v>
      </c>
      <c r="C13" s="23">
        <f>Data!AD263</f>
        <v>133218486</v>
      </c>
      <c r="D13" s="23">
        <f>Data!AD275</f>
        <v>155328720</v>
      </c>
      <c r="E13" s="23">
        <f>Data!AD287</f>
        <v>126220541</v>
      </c>
      <c r="F13" s="35">
        <f>Data!AD299</f>
        <v>143462467.08712944</v>
      </c>
    </row>
    <row r="14" spans="1:6" x14ac:dyDescent="0.25">
      <c r="A14" s="21" t="s">
        <v>42</v>
      </c>
      <c r="B14" s="30">
        <f>Data!AD252</f>
        <v>177312818</v>
      </c>
      <c r="C14" s="23">
        <f>Data!AD264</f>
        <v>160536253</v>
      </c>
      <c r="D14" s="23">
        <f>Data!AD276</f>
        <v>154678766</v>
      </c>
      <c r="E14" s="23">
        <f>Data!AD288</f>
        <v>184029210</v>
      </c>
      <c r="F14" s="35">
        <f>Data!AD300</f>
        <v>178842239.62105477</v>
      </c>
    </row>
    <row r="15" spans="1:6" x14ac:dyDescent="0.25">
      <c r="A15" s="21" t="s">
        <v>32</v>
      </c>
      <c r="B15" s="30">
        <f>Data!AD253</f>
        <v>182241210</v>
      </c>
      <c r="C15" s="23">
        <f>Data!AD265</f>
        <v>195914009</v>
      </c>
      <c r="D15" s="23">
        <f>Data!AD277</f>
        <v>210683337</v>
      </c>
      <c r="E15" s="23">
        <f>Data!AD289</f>
        <v>199218839</v>
      </c>
      <c r="F15" s="35">
        <f>Data!AD301</f>
        <v>200749467.67282358</v>
      </c>
    </row>
    <row r="17" spans="1:6" x14ac:dyDescent="0.25">
      <c r="A17" s="22"/>
      <c r="B17" s="46" t="s">
        <v>74</v>
      </c>
      <c r="C17" s="46" t="s">
        <v>80</v>
      </c>
      <c r="D17" s="46" t="s">
        <v>79</v>
      </c>
      <c r="E17" s="46" t="s">
        <v>81</v>
      </c>
      <c r="F17" s="46" t="s">
        <v>89</v>
      </c>
    </row>
    <row r="18" spans="1:6" x14ac:dyDescent="0.25">
      <c r="A18" s="21" t="s">
        <v>82</v>
      </c>
      <c r="B18" s="30">
        <f>SUM(B4:B7)</f>
        <v>819493483</v>
      </c>
      <c r="C18" s="30">
        <f>SUM(C4:C7)</f>
        <v>824951133</v>
      </c>
      <c r="D18" s="30">
        <f>SUM(D4:D7)</f>
        <v>843668610</v>
      </c>
      <c r="E18" s="30">
        <f>SUM(E4:E7)</f>
        <v>823771349</v>
      </c>
      <c r="F18" s="30">
        <f>SUM(F4:F7)</f>
        <v>843513402.54717553</v>
      </c>
    </row>
    <row r="19" spans="1:6" x14ac:dyDescent="0.25">
      <c r="A19" s="21" t="s">
        <v>83</v>
      </c>
      <c r="B19" s="38">
        <f>SUM(B8:B15)</f>
        <v>1297320970</v>
      </c>
      <c r="C19" s="38">
        <f>SUM(C8:C15)</f>
        <v>1304625041</v>
      </c>
      <c r="D19" s="38">
        <f>SUM(D8:D15)</f>
        <v>1358840810</v>
      </c>
      <c r="E19" s="38">
        <f>SUM(E8:E15)</f>
        <v>1358751222</v>
      </c>
      <c r="F19" s="34">
        <f>SUM(F8:F15)</f>
        <v>1376635443.5765216</v>
      </c>
    </row>
    <row r="20" spans="1:6" x14ac:dyDescent="0.25">
      <c r="A20" s="21" t="s">
        <v>43</v>
      </c>
      <c r="B20" s="38">
        <f>SUM(B4:B15)</f>
        <v>2116814453</v>
      </c>
      <c r="C20" s="38">
        <f>SUM(C4:C15)</f>
        <v>2129576174</v>
      </c>
      <c r="D20" s="38">
        <f>SUM(D4:D15)</f>
        <v>2202509420</v>
      </c>
      <c r="E20" s="38">
        <f>SUM(E4:E15)</f>
        <v>2182522571</v>
      </c>
      <c r="F20" s="25">
        <f>SUM(F4:F15)</f>
        <v>2220148846.1236968</v>
      </c>
    </row>
    <row r="21" spans="1:6" x14ac:dyDescent="0.25">
      <c r="B21" s="31"/>
      <c r="C21" s="31">
        <f>(C20-B20)/B20</f>
        <v>6.0287385991312486E-3</v>
      </c>
      <c r="D21" s="31">
        <f>(D20-C20)/C20</f>
        <v>3.4247775163171977E-2</v>
      </c>
      <c r="E21" s="31">
        <f>(E20-D20)/D20</f>
        <v>-9.0745804846546346E-3</v>
      </c>
      <c r="F21" s="31">
        <f>(F20-E20)/E20</f>
        <v>1.7239810311082827E-2</v>
      </c>
    </row>
    <row r="22" spans="1:6" x14ac:dyDescent="0.25">
      <c r="A22" s="33" t="s">
        <v>44</v>
      </c>
      <c r="B22" s="24"/>
      <c r="C22" s="24"/>
      <c r="D22" s="24"/>
      <c r="E22" s="24"/>
      <c r="F22" s="24"/>
    </row>
    <row r="23" spans="1:6" x14ac:dyDescent="0.25">
      <c r="A23" s="26" t="s">
        <v>45</v>
      </c>
      <c r="B23" s="26"/>
      <c r="C23" s="26"/>
      <c r="D23" s="26"/>
      <c r="E23" s="26"/>
      <c r="F23" s="26"/>
    </row>
  </sheetData>
  <phoneticPr fontId="8" type="noConversion"/>
  <pageMargins left="0.7" right="0.7" top="0.75" bottom="0.75" header="0.3" footer="0.3"/>
  <pageSetup orientation="portrait" verticalDpi="0" r:id="rId1"/>
  <customProperties>
    <customPr name="OrphanNamesChecke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9872-D02E-459D-90FD-650D557DD30F}">
  <sheetPr>
    <tabColor rgb="FFEF5A27"/>
  </sheetPr>
  <dimension ref="A1:C29"/>
  <sheetViews>
    <sheetView tabSelected="1" zoomScale="85" zoomScaleNormal="85" workbookViewId="0">
      <selection activeCell="C2" sqref="C2:C26"/>
    </sheetView>
  </sheetViews>
  <sheetFormatPr defaultColWidth="8.75" defaultRowHeight="14.25" x14ac:dyDescent="0.25"/>
  <cols>
    <col min="1" max="1" width="10.75" style="21" customWidth="1"/>
    <col min="2" max="2" width="32.25" style="21" customWidth="1"/>
    <col min="3" max="3" width="23.5" style="21" customWidth="1"/>
    <col min="4" max="16384" width="8.75" style="21"/>
  </cols>
  <sheetData>
    <row r="1" spans="1:3" ht="28.5" x14ac:dyDescent="0.25">
      <c r="A1" s="60" t="s">
        <v>46</v>
      </c>
      <c r="B1" s="60" t="s">
        <v>47</v>
      </c>
      <c r="C1" s="60" t="s">
        <v>48</v>
      </c>
    </row>
    <row r="2" spans="1:3" ht="15" thickBot="1" x14ac:dyDescent="0.3">
      <c r="A2" s="27">
        <v>1</v>
      </c>
      <c r="B2" s="28" t="s">
        <v>49</v>
      </c>
      <c r="C2" s="29">
        <f>ROUND(Data!B302,0)</f>
        <v>1138960915</v>
      </c>
    </row>
    <row r="3" spans="1:3" ht="15" thickBot="1" x14ac:dyDescent="0.3">
      <c r="A3" s="27">
        <v>2</v>
      </c>
      <c r="B3" s="28" t="s">
        <v>50</v>
      </c>
      <c r="C3" s="29">
        <f>ROUND(Data!C302,0)</f>
        <v>931677</v>
      </c>
    </row>
    <row r="4" spans="1:3" ht="15" thickBot="1" x14ac:dyDescent="0.3">
      <c r="A4" s="27">
        <v>3</v>
      </c>
      <c r="B4" s="28" t="s">
        <v>51</v>
      </c>
      <c r="C4" s="29">
        <f>ROUND(Data!D302,0)</f>
        <v>2711384</v>
      </c>
    </row>
    <row r="5" spans="1:3" ht="15" thickBot="1" x14ac:dyDescent="0.3">
      <c r="A5" s="27">
        <v>4</v>
      </c>
      <c r="B5" s="28" t="s">
        <v>52</v>
      </c>
      <c r="C5" s="29">
        <f>ROUND(Data!E302,0)</f>
        <v>312002</v>
      </c>
    </row>
    <row r="6" spans="1:3" ht="15" thickBot="1" x14ac:dyDescent="0.3">
      <c r="A6" s="27">
        <v>5</v>
      </c>
      <c r="B6" s="28" t="s">
        <v>53</v>
      </c>
      <c r="C6" s="29">
        <f>ROUND(Data!G302,0)</f>
        <v>4156997</v>
      </c>
    </row>
    <row r="7" spans="1:3" ht="15" thickBot="1" x14ac:dyDescent="0.3">
      <c r="A7" s="27">
        <v>6</v>
      </c>
      <c r="B7" s="28" t="s">
        <v>54</v>
      </c>
      <c r="C7" s="29">
        <f>ROUND(Data!I302,0)</f>
        <v>40519470</v>
      </c>
    </row>
    <row r="8" spans="1:3" ht="15" thickBot="1" x14ac:dyDescent="0.3">
      <c r="A8" s="27">
        <v>7</v>
      </c>
      <c r="B8" s="28" t="s">
        <v>55</v>
      </c>
      <c r="C8" s="29">
        <f>ROUND(Data!J302,0)</f>
        <v>24837102</v>
      </c>
    </row>
    <row r="9" spans="1:3" ht="15" thickBot="1" x14ac:dyDescent="0.3">
      <c r="A9" s="27">
        <v>8</v>
      </c>
      <c r="B9" s="28" t="s">
        <v>56</v>
      </c>
      <c r="C9" s="29">
        <f>ROUND(Data!K302,0)</f>
        <v>115720807</v>
      </c>
    </row>
    <row r="10" spans="1:3" ht="15" thickBot="1" x14ac:dyDescent="0.3">
      <c r="A10" s="27">
        <v>9</v>
      </c>
      <c r="B10" s="28" t="s">
        <v>57</v>
      </c>
      <c r="C10" s="29">
        <f>ROUND(Data!L302,0)</f>
        <v>4578906</v>
      </c>
    </row>
    <row r="11" spans="1:3" ht="15" thickBot="1" x14ac:dyDescent="0.3">
      <c r="A11" s="27">
        <v>10</v>
      </c>
      <c r="B11" s="28" t="s">
        <v>58</v>
      </c>
      <c r="C11" s="29">
        <f>ROUND(Data!M302,0)</f>
        <v>54953580</v>
      </c>
    </row>
    <row r="12" spans="1:3" ht="15" thickBot="1" x14ac:dyDescent="0.3">
      <c r="A12" s="27">
        <v>11</v>
      </c>
      <c r="B12" s="28" t="s">
        <v>59</v>
      </c>
      <c r="C12" s="29">
        <f>ROUND(Data!O302,0)</f>
        <v>25517958</v>
      </c>
    </row>
    <row r="13" spans="1:3" ht="15" thickBot="1" x14ac:dyDescent="0.3">
      <c r="A13" s="27">
        <v>12</v>
      </c>
      <c r="B13" s="28" t="s">
        <v>60</v>
      </c>
      <c r="C13" s="29">
        <f>ROUND(Data!Q302,0)</f>
        <v>532</v>
      </c>
    </row>
    <row r="14" spans="1:3" ht="15" thickBot="1" x14ac:dyDescent="0.3">
      <c r="A14" s="27">
        <v>13</v>
      </c>
      <c r="B14" s="28" t="s">
        <v>61</v>
      </c>
      <c r="C14" s="65">
        <v>2571276</v>
      </c>
    </row>
    <row r="15" spans="1:3" ht="15" thickBot="1" x14ac:dyDescent="0.3">
      <c r="A15" s="27">
        <v>14</v>
      </c>
      <c r="B15" s="28" t="s">
        <v>62</v>
      </c>
      <c r="C15" s="65">
        <v>402215</v>
      </c>
    </row>
    <row r="16" spans="1:3" ht="15" thickBot="1" x14ac:dyDescent="0.3">
      <c r="A16" s="27">
        <v>15</v>
      </c>
      <c r="B16" s="28" t="s">
        <v>63</v>
      </c>
      <c r="C16" s="65">
        <f>ROUND(Data!R302,0)</f>
        <v>99007257</v>
      </c>
    </row>
    <row r="17" spans="1:3" ht="15" thickBot="1" x14ac:dyDescent="0.3">
      <c r="A17" s="27">
        <v>16</v>
      </c>
      <c r="B17" s="28" t="s">
        <v>64</v>
      </c>
      <c r="C17" s="65">
        <f>ROUND(Data!S302,0)</f>
        <v>11250637</v>
      </c>
    </row>
    <row r="18" spans="1:3" ht="15" thickBot="1" x14ac:dyDescent="0.3">
      <c r="A18" s="27">
        <v>17</v>
      </c>
      <c r="B18" s="28" t="s">
        <v>65</v>
      </c>
      <c r="C18" s="65">
        <f>ROUND(Data!T302,0)</f>
        <v>538832407</v>
      </c>
    </row>
    <row r="19" spans="1:3" ht="15" thickBot="1" x14ac:dyDescent="0.3">
      <c r="A19" s="27">
        <v>18</v>
      </c>
      <c r="B19" s="28" t="s">
        <v>66</v>
      </c>
      <c r="C19" s="65">
        <f>ROUND(Data!U302,0)</f>
        <v>53949511</v>
      </c>
    </row>
    <row r="20" spans="1:3" ht="15" thickBot="1" x14ac:dyDescent="0.3">
      <c r="A20" s="27">
        <v>19</v>
      </c>
      <c r="B20" s="28" t="s">
        <v>67</v>
      </c>
      <c r="C20" s="65">
        <f>ROUND(Data!W302,0)</f>
        <v>1110</v>
      </c>
    </row>
    <row r="21" spans="1:3" ht="15" thickBot="1" x14ac:dyDescent="0.3">
      <c r="A21" s="27">
        <v>20</v>
      </c>
      <c r="B21" s="28" t="s">
        <v>68</v>
      </c>
      <c r="C21" s="65">
        <v>516792</v>
      </c>
    </row>
    <row r="22" spans="1:3" ht="15" thickBot="1" x14ac:dyDescent="0.3">
      <c r="A22" s="27">
        <v>21</v>
      </c>
      <c r="B22" s="28" t="s">
        <v>100</v>
      </c>
      <c r="C22" s="65">
        <v>0</v>
      </c>
    </row>
    <row r="23" spans="1:3" ht="15" thickBot="1" x14ac:dyDescent="0.3">
      <c r="A23" s="27">
        <v>22</v>
      </c>
      <c r="B23" s="28" t="s">
        <v>69</v>
      </c>
      <c r="C23" s="65">
        <v>0</v>
      </c>
    </row>
    <row r="24" spans="1:3" ht="15" thickBot="1" x14ac:dyDescent="0.3">
      <c r="A24" s="27">
        <v>23</v>
      </c>
      <c r="B24" s="28" t="s">
        <v>70</v>
      </c>
      <c r="C24" s="65">
        <v>51103</v>
      </c>
    </row>
    <row r="25" spans="1:3" ht="15" thickBot="1" x14ac:dyDescent="0.3">
      <c r="A25" s="27">
        <v>24</v>
      </c>
      <c r="B25" s="28" t="s">
        <v>71</v>
      </c>
      <c r="C25" s="29">
        <f>ROUND(Data!Z302,0)</f>
        <v>99748347</v>
      </c>
    </row>
    <row r="26" spans="1:3" ht="15" thickBot="1" x14ac:dyDescent="0.3">
      <c r="A26" s="27">
        <v>25</v>
      </c>
      <c r="B26" s="28" t="s">
        <v>72</v>
      </c>
      <c r="C26" s="29">
        <f>ROUND(Data!AB302,0)</f>
        <v>616862</v>
      </c>
    </row>
    <row r="28" spans="1:3" x14ac:dyDescent="0.25">
      <c r="B28" s="42" t="s">
        <v>43</v>
      </c>
      <c r="C28" s="59">
        <f>SUM(C2:C26)</f>
        <v>2220148847</v>
      </c>
    </row>
    <row r="29" spans="1:3" x14ac:dyDescent="0.25">
      <c r="B29" s="42"/>
      <c r="C29" s="59"/>
    </row>
  </sheetData>
  <pageMargins left="0.7" right="0.7" top="0.75" bottom="0.75" header="0.3" footer="0.3"/>
  <customProperties>
    <customPr name="OrphanNamesChecke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FDC49B8F3647B26A81FC0A61BD72" ma:contentTypeVersion="19" ma:contentTypeDescription="Create a new document." ma:contentTypeScope="" ma:versionID="878a4370eec6b382a960afd02e1e1e5c">
  <xsd:schema xmlns:xsd="http://www.w3.org/2001/XMLSchema" xmlns:xs="http://www.w3.org/2001/XMLSchema" xmlns:p="http://schemas.microsoft.com/office/2006/metadata/properties" xmlns:ns2="b0eccaff-ed0e-4369-a755-3c501f3fbb44" xmlns:ns3="033f3c31-a06a-42e1-839c-42d3c12e0580" targetNamespace="http://schemas.microsoft.com/office/2006/metadata/properties" ma:root="true" ma:fieldsID="8d051270689bff289d7f0bba83d86cb7" ns2:_="" ns3:_="">
    <xsd:import namespace="b0eccaff-ed0e-4369-a755-3c501f3fbb44"/>
    <xsd:import namespace="033f3c31-a06a-42e1-839c-42d3c12e05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ccaff-ed0e-4369-a755-3c501f3fbb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4ffb9e5-4468-485e-ab5f-4ae9542a0c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f3c31-a06a-42e1-839c-42d3c12e05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dafcd4f-ddb2-4033-b6d6-da91113543b1}" ma:internalName="TaxCatchAll" ma:showField="CatchAllData" ma:web="033f3c31-a06a-42e1-839c-42d3c12e05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3f3c31-a06a-42e1-839c-42d3c12e0580" xsi:nil="true"/>
    <lcf76f155ced4ddcb4097134ff3c332f xmlns="b0eccaff-ed0e-4369-a755-3c501f3fbb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E99A7F-F28D-4497-8625-53C05E512580}"/>
</file>

<file path=customXml/itemProps2.xml><?xml version="1.0" encoding="utf-8"?>
<ds:datastoreItem xmlns:ds="http://schemas.openxmlformats.org/officeDocument/2006/customXml" ds:itemID="{FEC0A0F8-4732-4839-8317-0C22A8202951}"/>
</file>

<file path=customXml/itemProps3.xml><?xml version="1.0" encoding="utf-8"?>
<ds:datastoreItem xmlns:ds="http://schemas.openxmlformats.org/officeDocument/2006/customXml" ds:itemID="{34F2D697-046E-48E8-A8CE-D2A0DEB246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Chart</vt:lpstr>
      <vt:lpstr>Target Year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Hartman</dc:creator>
  <cp:lastModifiedBy>Chris Hartman</cp:lastModifiedBy>
  <dcterms:created xsi:type="dcterms:W3CDTF">2021-09-23T20:35:00Z</dcterms:created>
  <dcterms:modified xsi:type="dcterms:W3CDTF">2025-12-09T21:03:24Z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0x01010081CBFDC49B8F3647B26A81FC0A61BD72</vt:lpwstr>
  </property>
</Properties>
</file>